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рина\Desktop\КШИФ МЕНЮ осень-зима 2020-2021\"/>
    </mc:Choice>
  </mc:AlternateContent>
  <bookViews>
    <workbookView xWindow="120" yWindow="120" windowWidth="15480" windowHeight="11640"/>
  </bookViews>
  <sheets>
    <sheet name="Титульный" sheetId="19" r:id="rId1"/>
    <sheet name="Понедельник" sheetId="1" r:id="rId2"/>
    <sheet name="Вторник" sheetId="2" r:id="rId3"/>
    <sheet name="Среда" sheetId="3" r:id="rId4"/>
    <sheet name="Четверг" sheetId="4" r:id="rId5"/>
    <sheet name="пятница" sheetId="6" r:id="rId6"/>
    <sheet name=" суббота" sheetId="5" r:id="rId7"/>
    <sheet name="Воскресенье" sheetId="7" r:id="rId8"/>
    <sheet name="Понедельник2" sheetId="8" r:id="rId9"/>
    <sheet name="Вториник2" sheetId="9" r:id="rId10"/>
    <sheet name="Среда2" sheetId="10" r:id="rId11"/>
    <sheet name="четверг2" sheetId="11" r:id="rId12"/>
    <sheet name="Пятница2" sheetId="12" r:id="rId13"/>
    <sheet name="Суббота2" sheetId="13" r:id="rId14"/>
    <sheet name="Воскресенье2" sheetId="14" r:id="rId15"/>
    <sheet name="Приложение" sheetId="18" r:id="rId16"/>
  </sheets>
  <definedNames>
    <definedName name="_GoBack" localSheetId="12">Пятница2!$B$26</definedName>
  </definedNames>
  <calcPr calcId="152511"/>
</workbook>
</file>

<file path=xl/calcChain.xml><?xml version="1.0" encoding="utf-8"?>
<calcChain xmlns="http://schemas.openxmlformats.org/spreadsheetml/2006/main">
  <c r="O32" i="5" l="1"/>
  <c r="N32" i="5"/>
  <c r="M32" i="5"/>
  <c r="L32" i="5"/>
  <c r="K32" i="5"/>
  <c r="J32" i="5"/>
  <c r="I32" i="5"/>
  <c r="H32" i="5"/>
  <c r="G32" i="5"/>
  <c r="F32" i="5"/>
  <c r="E32" i="5"/>
  <c r="D32" i="5"/>
  <c r="O37" i="3"/>
  <c r="N37" i="3"/>
  <c r="M37" i="3"/>
  <c r="L37" i="3"/>
  <c r="K37" i="3"/>
  <c r="J37" i="3"/>
  <c r="I37" i="3"/>
  <c r="H37" i="3"/>
  <c r="G37" i="3"/>
  <c r="F37" i="3"/>
  <c r="E37" i="3"/>
  <c r="D37" i="3"/>
  <c r="O13" i="14"/>
  <c r="N13" i="14"/>
  <c r="M13" i="14"/>
  <c r="L13" i="14"/>
  <c r="K13" i="14"/>
  <c r="J13" i="14"/>
  <c r="I13" i="14"/>
  <c r="H13" i="14"/>
  <c r="G13" i="14"/>
  <c r="F13" i="14"/>
  <c r="E13" i="14"/>
  <c r="D13" i="14"/>
  <c r="O31" i="13"/>
  <c r="N31" i="13"/>
  <c r="M31" i="13"/>
  <c r="L31" i="13"/>
  <c r="K31" i="13"/>
  <c r="J31" i="13"/>
  <c r="I31" i="13"/>
  <c r="H31" i="13"/>
  <c r="G31" i="13"/>
  <c r="F31" i="13"/>
  <c r="E31" i="13"/>
  <c r="D31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O24" i="12"/>
  <c r="N24" i="12"/>
  <c r="M24" i="12"/>
  <c r="L24" i="12"/>
  <c r="K24" i="12"/>
  <c r="J24" i="12"/>
  <c r="I24" i="12"/>
  <c r="H24" i="12"/>
  <c r="G24" i="12"/>
  <c r="F24" i="12"/>
  <c r="E24" i="12"/>
  <c r="D24" i="12"/>
  <c r="O14" i="11"/>
  <c r="N14" i="11"/>
  <c r="M14" i="11"/>
  <c r="L14" i="11"/>
  <c r="K14" i="11"/>
  <c r="J14" i="11"/>
  <c r="I14" i="11"/>
  <c r="H14" i="11"/>
  <c r="G14" i="11"/>
  <c r="F14" i="11"/>
  <c r="E14" i="11"/>
  <c r="D14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O22" i="10"/>
  <c r="N22" i="10"/>
  <c r="M22" i="10"/>
  <c r="L22" i="10"/>
  <c r="K22" i="10"/>
  <c r="J22" i="10"/>
  <c r="I22" i="10"/>
  <c r="H22" i="10"/>
  <c r="G22" i="10"/>
  <c r="F22" i="10"/>
  <c r="E22" i="10"/>
  <c r="D22" i="10"/>
  <c r="O24" i="9"/>
  <c r="N24" i="9"/>
  <c r="M24" i="9"/>
  <c r="L24" i="9"/>
  <c r="K24" i="9"/>
  <c r="J24" i="9"/>
  <c r="I24" i="9"/>
  <c r="H24" i="9"/>
  <c r="G24" i="9"/>
  <c r="F24" i="9"/>
  <c r="E24" i="9"/>
  <c r="D24" i="9"/>
  <c r="D10" i="9"/>
  <c r="O14" i="9"/>
  <c r="N14" i="9"/>
  <c r="M14" i="9"/>
  <c r="L14" i="9"/>
  <c r="K14" i="9"/>
  <c r="J14" i="9"/>
  <c r="I14" i="9"/>
  <c r="H14" i="9"/>
  <c r="G14" i="9"/>
  <c r="F14" i="9"/>
  <c r="E14" i="9"/>
  <c r="O24" i="8"/>
  <c r="N24" i="8"/>
  <c r="M24" i="8"/>
  <c r="L24" i="8"/>
  <c r="K24" i="8"/>
  <c r="J24" i="8"/>
  <c r="I24" i="8"/>
  <c r="H24" i="8"/>
  <c r="G24" i="8"/>
  <c r="F24" i="8"/>
  <c r="E24" i="8"/>
  <c r="D24" i="8"/>
  <c r="O14" i="7"/>
  <c r="N14" i="7"/>
  <c r="M14" i="7"/>
  <c r="L14" i="7"/>
  <c r="K14" i="7"/>
  <c r="J14" i="7"/>
  <c r="I14" i="7"/>
  <c r="H14" i="7"/>
  <c r="G14" i="7"/>
  <c r="F14" i="7"/>
  <c r="E14" i="7"/>
  <c r="D14" i="7"/>
  <c r="O13" i="5"/>
  <c r="N13" i="5"/>
  <c r="M13" i="5"/>
  <c r="L13" i="5"/>
  <c r="K13" i="5"/>
  <c r="J13" i="5"/>
  <c r="I13" i="5"/>
  <c r="H13" i="5"/>
  <c r="G13" i="5"/>
  <c r="F13" i="5"/>
  <c r="E13" i="5"/>
  <c r="D13" i="5"/>
  <c r="O10" i="5"/>
  <c r="N10" i="5"/>
  <c r="M10" i="5"/>
  <c r="L10" i="5"/>
  <c r="K10" i="5"/>
  <c r="J10" i="5"/>
  <c r="I10" i="5"/>
  <c r="H10" i="5"/>
  <c r="G10" i="5"/>
  <c r="F10" i="5"/>
  <c r="E10" i="5"/>
  <c r="D10" i="5"/>
  <c r="O24" i="6"/>
  <c r="N24" i="6"/>
  <c r="M24" i="6"/>
  <c r="L24" i="6"/>
  <c r="K24" i="6"/>
  <c r="J24" i="6"/>
  <c r="I24" i="6"/>
  <c r="H24" i="6"/>
  <c r="G24" i="6"/>
  <c r="F24" i="6"/>
  <c r="E24" i="6"/>
  <c r="D24" i="6"/>
  <c r="O14" i="4"/>
  <c r="N14" i="4"/>
  <c r="M14" i="4"/>
  <c r="L14" i="4"/>
  <c r="K14" i="4"/>
  <c r="J14" i="4"/>
  <c r="I14" i="4"/>
  <c r="H14" i="4"/>
  <c r="G14" i="4"/>
  <c r="F14" i="4"/>
  <c r="E14" i="4"/>
  <c r="D14" i="4"/>
  <c r="O33" i="3"/>
  <c r="N33" i="3"/>
  <c r="M33" i="3"/>
  <c r="L33" i="3"/>
  <c r="K33" i="3"/>
  <c r="J33" i="3"/>
  <c r="I33" i="3"/>
  <c r="H33" i="3"/>
  <c r="G33" i="3"/>
  <c r="F33" i="3"/>
  <c r="E33" i="3"/>
  <c r="D33" i="3"/>
  <c r="O25" i="3"/>
  <c r="N25" i="3"/>
  <c r="M25" i="3"/>
  <c r="L25" i="3"/>
  <c r="K25" i="3"/>
  <c r="J25" i="3"/>
  <c r="I25" i="3"/>
  <c r="H25" i="3"/>
  <c r="G25" i="3"/>
  <c r="F25" i="3"/>
  <c r="E25" i="3"/>
  <c r="D25" i="3"/>
  <c r="O14" i="3"/>
  <c r="N14" i="3"/>
  <c r="M14" i="3"/>
  <c r="L14" i="3"/>
  <c r="K14" i="3"/>
  <c r="J14" i="3"/>
  <c r="I14" i="3"/>
  <c r="H14" i="3"/>
  <c r="G14" i="3"/>
  <c r="F14" i="3"/>
  <c r="E14" i="3"/>
  <c r="D14" i="3"/>
  <c r="O32" i="2"/>
  <c r="N32" i="2"/>
  <c r="M32" i="2"/>
  <c r="L32" i="2"/>
  <c r="K32" i="2"/>
  <c r="J32" i="2"/>
  <c r="I32" i="2"/>
  <c r="H32" i="2"/>
  <c r="G32" i="2"/>
  <c r="F32" i="2"/>
  <c r="E32" i="2"/>
  <c r="D32" i="2"/>
  <c r="O10" i="2"/>
  <c r="N10" i="2"/>
  <c r="M10" i="2"/>
  <c r="L10" i="2"/>
  <c r="K10" i="2"/>
  <c r="J10" i="2"/>
  <c r="I10" i="2"/>
  <c r="H10" i="2"/>
  <c r="G10" i="2"/>
  <c r="F10" i="2"/>
  <c r="E10" i="2"/>
  <c r="D10" i="2"/>
  <c r="O15" i="1"/>
  <c r="N15" i="1"/>
  <c r="M15" i="1"/>
  <c r="L15" i="1"/>
  <c r="K15" i="1"/>
  <c r="J15" i="1"/>
  <c r="I15" i="1"/>
  <c r="H15" i="1"/>
  <c r="G15" i="1"/>
  <c r="F15" i="1"/>
  <c r="E15" i="1"/>
  <c r="D15" i="1"/>
  <c r="F11" i="1"/>
  <c r="O34" i="14" l="1"/>
  <c r="N34" i="14"/>
  <c r="M34" i="14"/>
  <c r="L34" i="14"/>
  <c r="K34" i="14"/>
  <c r="J34" i="14"/>
  <c r="I34" i="14"/>
  <c r="H34" i="14"/>
  <c r="G34" i="14"/>
  <c r="F34" i="14"/>
  <c r="E34" i="14"/>
  <c r="D34" i="14"/>
  <c r="O35" i="13" l="1"/>
  <c r="N35" i="13"/>
  <c r="M35" i="13"/>
  <c r="L35" i="13"/>
  <c r="K35" i="13"/>
  <c r="J35" i="13"/>
  <c r="I35" i="13"/>
  <c r="H35" i="13"/>
  <c r="G35" i="13"/>
  <c r="F35" i="13"/>
  <c r="E35" i="13"/>
  <c r="D35" i="13"/>
  <c r="O34" i="7" l="1"/>
  <c r="N34" i="7"/>
  <c r="M34" i="7"/>
  <c r="L34" i="7"/>
  <c r="K34" i="7"/>
  <c r="J34" i="7"/>
  <c r="I34" i="7"/>
  <c r="H34" i="7"/>
  <c r="G34" i="7"/>
  <c r="F34" i="7"/>
  <c r="E34" i="7"/>
  <c r="D34" i="7"/>
  <c r="D36" i="9" l="1"/>
  <c r="E36" i="9"/>
  <c r="E37" i="9" s="1"/>
  <c r="F36" i="9"/>
  <c r="G36" i="9"/>
  <c r="G37" i="9" s="1"/>
  <c r="H36" i="9"/>
  <c r="I36" i="9"/>
  <c r="I37" i="9" s="1"/>
  <c r="J36" i="9"/>
  <c r="K36" i="9"/>
  <c r="K37" i="9" s="1"/>
  <c r="L36" i="9"/>
  <c r="M36" i="9"/>
  <c r="M37" i="9" s="1"/>
  <c r="N36" i="9"/>
  <c r="D24" i="18"/>
  <c r="D25" i="18" s="1"/>
  <c r="E24" i="18"/>
  <c r="E25" i="18" s="1"/>
  <c r="F24" i="18"/>
  <c r="F25" i="18" s="1"/>
  <c r="G24" i="18"/>
  <c r="G25" i="18" s="1"/>
  <c r="H24" i="18"/>
  <c r="H25" i="18" s="1"/>
  <c r="I24" i="18"/>
  <c r="I25" i="18" s="1"/>
  <c r="J24" i="18"/>
  <c r="J25" i="18" s="1"/>
  <c r="K24" i="18"/>
  <c r="K25" i="18" s="1"/>
  <c r="L24" i="18"/>
  <c r="L25" i="18" s="1"/>
  <c r="M24" i="18"/>
  <c r="M25" i="18" s="1"/>
  <c r="N24" i="18"/>
  <c r="N25" i="18" s="1"/>
  <c r="C24" i="18"/>
  <c r="C25" i="18" s="1"/>
  <c r="E30" i="14"/>
  <c r="F30" i="14"/>
  <c r="G30" i="14"/>
  <c r="H30" i="14"/>
  <c r="I30" i="14"/>
  <c r="J30" i="14"/>
  <c r="K30" i="14"/>
  <c r="L30" i="14"/>
  <c r="M30" i="14"/>
  <c r="N30" i="14"/>
  <c r="O30" i="14"/>
  <c r="D30" i="14"/>
  <c r="E21" i="14"/>
  <c r="F21" i="14"/>
  <c r="G21" i="14"/>
  <c r="H21" i="14"/>
  <c r="I21" i="14"/>
  <c r="J21" i="14"/>
  <c r="K21" i="14"/>
  <c r="L21" i="14"/>
  <c r="M21" i="14"/>
  <c r="N21" i="14"/>
  <c r="O21" i="14"/>
  <c r="D21" i="14"/>
  <c r="E10" i="14"/>
  <c r="F10" i="14"/>
  <c r="G10" i="14"/>
  <c r="H10" i="14"/>
  <c r="I10" i="14"/>
  <c r="J10" i="14"/>
  <c r="K10" i="14"/>
  <c r="L10" i="14"/>
  <c r="M10" i="14"/>
  <c r="N10" i="14"/>
  <c r="O10" i="14"/>
  <c r="D10" i="14"/>
  <c r="D35" i="14" s="1"/>
  <c r="E22" i="13"/>
  <c r="F22" i="13"/>
  <c r="G22" i="13"/>
  <c r="H22" i="13"/>
  <c r="I22" i="13"/>
  <c r="J22" i="13"/>
  <c r="K22" i="13"/>
  <c r="L22" i="13"/>
  <c r="M22" i="13"/>
  <c r="N22" i="13"/>
  <c r="O22" i="13"/>
  <c r="D22" i="13"/>
  <c r="E11" i="13"/>
  <c r="F11" i="13"/>
  <c r="G11" i="13"/>
  <c r="H11" i="13"/>
  <c r="I11" i="13"/>
  <c r="J11" i="13"/>
  <c r="K11" i="13"/>
  <c r="L11" i="13"/>
  <c r="M11" i="13"/>
  <c r="N11" i="13"/>
  <c r="O11" i="13"/>
  <c r="D11" i="13"/>
  <c r="E35" i="12"/>
  <c r="F35" i="12"/>
  <c r="G35" i="12"/>
  <c r="H35" i="12"/>
  <c r="I35" i="12"/>
  <c r="J35" i="12"/>
  <c r="K35" i="12"/>
  <c r="L35" i="12"/>
  <c r="M35" i="12"/>
  <c r="N35" i="12"/>
  <c r="O35" i="12"/>
  <c r="D35" i="12"/>
  <c r="E31" i="12"/>
  <c r="F31" i="12"/>
  <c r="G31" i="12"/>
  <c r="H31" i="12"/>
  <c r="I31" i="12"/>
  <c r="J31" i="12"/>
  <c r="K31" i="12"/>
  <c r="L31" i="12"/>
  <c r="M31" i="12"/>
  <c r="N31" i="12"/>
  <c r="O31" i="12"/>
  <c r="D31" i="12"/>
  <c r="E14" i="12"/>
  <c r="F14" i="12"/>
  <c r="G14" i="12"/>
  <c r="H14" i="12"/>
  <c r="I14" i="12"/>
  <c r="J14" i="12"/>
  <c r="K14" i="12"/>
  <c r="L14" i="12"/>
  <c r="M14" i="12"/>
  <c r="N14" i="12"/>
  <c r="O14" i="12"/>
  <c r="D14" i="12"/>
  <c r="E10" i="12"/>
  <c r="E36" i="12" s="1"/>
  <c r="F10" i="12"/>
  <c r="F36" i="12" s="1"/>
  <c r="G10" i="12"/>
  <c r="G36" i="12" s="1"/>
  <c r="H10" i="12"/>
  <c r="H36" i="12" s="1"/>
  <c r="I10" i="12"/>
  <c r="I36" i="12" s="1"/>
  <c r="J10" i="12"/>
  <c r="J36" i="12" s="1"/>
  <c r="K10" i="12"/>
  <c r="K36" i="12" s="1"/>
  <c r="L10" i="12"/>
  <c r="L36" i="12" s="1"/>
  <c r="M10" i="12"/>
  <c r="M36" i="12" s="1"/>
  <c r="N10" i="12"/>
  <c r="N36" i="12" s="1"/>
  <c r="O10" i="12"/>
  <c r="O36" i="12" s="1"/>
  <c r="D10" i="12"/>
  <c r="D36" i="12" s="1"/>
  <c r="E34" i="11"/>
  <c r="F34" i="11"/>
  <c r="G34" i="11"/>
  <c r="H34" i="11"/>
  <c r="I34" i="11"/>
  <c r="J34" i="11"/>
  <c r="K34" i="11"/>
  <c r="L34" i="11"/>
  <c r="M34" i="11"/>
  <c r="N34" i="11"/>
  <c r="O34" i="11"/>
  <c r="D34" i="11"/>
  <c r="E22" i="11"/>
  <c r="F22" i="11"/>
  <c r="G22" i="11"/>
  <c r="H22" i="11"/>
  <c r="I22" i="11"/>
  <c r="J22" i="11"/>
  <c r="K22" i="11"/>
  <c r="L22" i="11"/>
  <c r="M22" i="11"/>
  <c r="N22" i="11"/>
  <c r="O22" i="11"/>
  <c r="D22" i="11"/>
  <c r="E10" i="11"/>
  <c r="E35" i="11" s="1"/>
  <c r="F10" i="11"/>
  <c r="F35" i="11" s="1"/>
  <c r="G10" i="11"/>
  <c r="G35" i="11" s="1"/>
  <c r="H10" i="11"/>
  <c r="H35" i="11" s="1"/>
  <c r="I10" i="11"/>
  <c r="I35" i="11" s="1"/>
  <c r="J10" i="11"/>
  <c r="J35" i="11" s="1"/>
  <c r="K10" i="11"/>
  <c r="K35" i="11" s="1"/>
  <c r="L10" i="11"/>
  <c r="L35" i="11" s="1"/>
  <c r="M10" i="11"/>
  <c r="M35" i="11" s="1"/>
  <c r="N10" i="11"/>
  <c r="N35" i="11" s="1"/>
  <c r="O10" i="11"/>
  <c r="O35" i="11" s="1"/>
  <c r="D10" i="11"/>
  <c r="D35" i="11" s="1"/>
  <c r="E34" i="10"/>
  <c r="F34" i="10"/>
  <c r="G34" i="10"/>
  <c r="H34" i="10"/>
  <c r="I34" i="10"/>
  <c r="J34" i="10"/>
  <c r="K34" i="10"/>
  <c r="L34" i="10"/>
  <c r="M34" i="10"/>
  <c r="N34" i="10"/>
  <c r="O34" i="10"/>
  <c r="D34" i="10"/>
  <c r="E30" i="10"/>
  <c r="F30" i="10"/>
  <c r="G30" i="10"/>
  <c r="H30" i="10"/>
  <c r="I30" i="10"/>
  <c r="J30" i="10"/>
  <c r="K30" i="10"/>
  <c r="L30" i="10"/>
  <c r="M30" i="10"/>
  <c r="N30" i="10"/>
  <c r="O30" i="10"/>
  <c r="D30" i="10"/>
  <c r="E13" i="10"/>
  <c r="F13" i="10"/>
  <c r="G13" i="10"/>
  <c r="H13" i="10"/>
  <c r="I13" i="10"/>
  <c r="J13" i="10"/>
  <c r="K13" i="10"/>
  <c r="L13" i="10"/>
  <c r="M13" i="10"/>
  <c r="N13" i="10"/>
  <c r="O13" i="10"/>
  <c r="D13" i="10"/>
  <c r="E9" i="10"/>
  <c r="E35" i="10" s="1"/>
  <c r="F9" i="10"/>
  <c r="F35" i="10" s="1"/>
  <c r="G9" i="10"/>
  <c r="G35" i="10" s="1"/>
  <c r="H9" i="10"/>
  <c r="H35" i="10" s="1"/>
  <c r="I9" i="10"/>
  <c r="I35" i="10" s="1"/>
  <c r="J9" i="10"/>
  <c r="J35" i="10" s="1"/>
  <c r="K9" i="10"/>
  <c r="K35" i="10" s="1"/>
  <c r="L9" i="10"/>
  <c r="L35" i="10" s="1"/>
  <c r="M9" i="10"/>
  <c r="M35" i="10" s="1"/>
  <c r="N9" i="10"/>
  <c r="N35" i="10" s="1"/>
  <c r="O9" i="10"/>
  <c r="O35" i="10" s="1"/>
  <c r="D9" i="10"/>
  <c r="D35" i="10" s="1"/>
  <c r="O36" i="9"/>
  <c r="O37" i="9" s="1"/>
  <c r="E33" i="9"/>
  <c r="F33" i="9"/>
  <c r="G33" i="9"/>
  <c r="H33" i="9"/>
  <c r="I33" i="9"/>
  <c r="J33" i="9"/>
  <c r="K33" i="9"/>
  <c r="L33" i="9"/>
  <c r="M33" i="9"/>
  <c r="N33" i="9"/>
  <c r="O33" i="9"/>
  <c r="D33" i="9"/>
  <c r="D37" i="9" s="1"/>
  <c r="E10" i="9"/>
  <c r="F10" i="9"/>
  <c r="G10" i="9"/>
  <c r="H10" i="9"/>
  <c r="I10" i="9"/>
  <c r="J10" i="9"/>
  <c r="K10" i="9"/>
  <c r="L10" i="9"/>
  <c r="M10" i="9"/>
  <c r="N10" i="9"/>
  <c r="O10" i="9"/>
  <c r="E35" i="8"/>
  <c r="F35" i="8"/>
  <c r="G35" i="8"/>
  <c r="H35" i="8"/>
  <c r="I35" i="8"/>
  <c r="J35" i="8"/>
  <c r="K35" i="8"/>
  <c r="L35" i="8"/>
  <c r="M35" i="8"/>
  <c r="N35" i="8"/>
  <c r="O35" i="8"/>
  <c r="D35" i="8"/>
  <c r="E31" i="8"/>
  <c r="F31" i="8"/>
  <c r="G31" i="8"/>
  <c r="H31" i="8"/>
  <c r="I31" i="8"/>
  <c r="J31" i="8"/>
  <c r="K31" i="8"/>
  <c r="L31" i="8"/>
  <c r="M31" i="8"/>
  <c r="N31" i="8"/>
  <c r="O31" i="8"/>
  <c r="D31" i="8"/>
  <c r="E14" i="8"/>
  <c r="F14" i="8"/>
  <c r="G14" i="8"/>
  <c r="H14" i="8"/>
  <c r="I14" i="8"/>
  <c r="J14" i="8"/>
  <c r="K14" i="8"/>
  <c r="L14" i="8"/>
  <c r="M14" i="8"/>
  <c r="N14" i="8"/>
  <c r="O14" i="8"/>
  <c r="D14" i="8"/>
  <c r="E10" i="8"/>
  <c r="E36" i="8" s="1"/>
  <c r="F10" i="8"/>
  <c r="G10" i="8"/>
  <c r="G36" i="8" s="1"/>
  <c r="H10" i="8"/>
  <c r="I10" i="8"/>
  <c r="I36" i="8" s="1"/>
  <c r="J10" i="8"/>
  <c r="K10" i="8"/>
  <c r="K36" i="8" s="1"/>
  <c r="L10" i="8"/>
  <c r="M10" i="8"/>
  <c r="M36" i="8" s="1"/>
  <c r="N10" i="8"/>
  <c r="O10" i="8"/>
  <c r="O36" i="8" s="1"/>
  <c r="D10" i="8"/>
  <c r="E30" i="7"/>
  <c r="F30" i="7"/>
  <c r="G30" i="7"/>
  <c r="H30" i="7"/>
  <c r="I30" i="7"/>
  <c r="J30" i="7"/>
  <c r="K30" i="7"/>
  <c r="L30" i="7"/>
  <c r="M30" i="7"/>
  <c r="N30" i="7"/>
  <c r="O30" i="7"/>
  <c r="D30" i="7"/>
  <c r="E23" i="7"/>
  <c r="F23" i="7"/>
  <c r="G23" i="7"/>
  <c r="H23" i="7"/>
  <c r="I23" i="7"/>
  <c r="J23" i="7"/>
  <c r="K23" i="7"/>
  <c r="L23" i="7"/>
  <c r="M23" i="7"/>
  <c r="N23" i="7"/>
  <c r="O23" i="7"/>
  <c r="D23" i="7"/>
  <c r="E11" i="7"/>
  <c r="E35" i="7" s="1"/>
  <c r="F11" i="7"/>
  <c r="F35" i="7" s="1"/>
  <c r="G11" i="7"/>
  <c r="G35" i="7" s="1"/>
  <c r="H11" i="7"/>
  <c r="H35" i="7" s="1"/>
  <c r="I11" i="7"/>
  <c r="I35" i="7" s="1"/>
  <c r="J11" i="7"/>
  <c r="J35" i="7" s="1"/>
  <c r="K11" i="7"/>
  <c r="K35" i="7" s="1"/>
  <c r="L11" i="7"/>
  <c r="L35" i="7" s="1"/>
  <c r="M11" i="7"/>
  <c r="M35" i="7" s="1"/>
  <c r="N11" i="7"/>
  <c r="N35" i="7" s="1"/>
  <c r="O11" i="7"/>
  <c r="O35" i="7" s="1"/>
  <c r="D11" i="7"/>
  <c r="D35" i="7" s="1"/>
  <c r="E36" i="5"/>
  <c r="F36" i="5"/>
  <c r="G36" i="5"/>
  <c r="H36" i="5"/>
  <c r="I36" i="5"/>
  <c r="J36" i="5"/>
  <c r="K36" i="5"/>
  <c r="L36" i="5"/>
  <c r="M36" i="5"/>
  <c r="N36" i="5"/>
  <c r="O36" i="5"/>
  <c r="D36" i="5"/>
  <c r="H22" i="5"/>
  <c r="E22" i="5"/>
  <c r="F22" i="5"/>
  <c r="G22" i="5"/>
  <c r="I22" i="5"/>
  <c r="J22" i="5"/>
  <c r="K22" i="5"/>
  <c r="L22" i="5"/>
  <c r="M22" i="5"/>
  <c r="N22" i="5"/>
  <c r="O22" i="5"/>
  <c r="D22" i="5"/>
  <c r="J37" i="5"/>
  <c r="L37" i="5"/>
  <c r="N37" i="5"/>
  <c r="D37" i="5"/>
  <c r="E35" i="6"/>
  <c r="F35" i="6"/>
  <c r="G35" i="6"/>
  <c r="H35" i="6"/>
  <c r="I35" i="6"/>
  <c r="J35" i="6"/>
  <c r="K35" i="6"/>
  <c r="L35" i="6"/>
  <c r="M35" i="6"/>
  <c r="N35" i="6"/>
  <c r="O35" i="6"/>
  <c r="D35" i="6"/>
  <c r="E31" i="6"/>
  <c r="F31" i="6"/>
  <c r="G31" i="6"/>
  <c r="H31" i="6"/>
  <c r="I31" i="6"/>
  <c r="J31" i="6"/>
  <c r="K31" i="6"/>
  <c r="L31" i="6"/>
  <c r="M31" i="6"/>
  <c r="N31" i="6"/>
  <c r="O31" i="6"/>
  <c r="D31" i="6"/>
  <c r="E14" i="6"/>
  <c r="F14" i="6"/>
  <c r="G14" i="6"/>
  <c r="H14" i="6"/>
  <c r="I14" i="6"/>
  <c r="J14" i="6"/>
  <c r="K14" i="6"/>
  <c r="L14" i="6"/>
  <c r="M14" i="6"/>
  <c r="N14" i="6"/>
  <c r="O14" i="6"/>
  <c r="D14" i="6"/>
  <c r="E10" i="6"/>
  <c r="E36" i="6" s="1"/>
  <c r="F10" i="6"/>
  <c r="G10" i="6"/>
  <c r="G36" i="6" s="1"/>
  <c r="H10" i="6"/>
  <c r="I10" i="6"/>
  <c r="I36" i="6" s="1"/>
  <c r="J10" i="6"/>
  <c r="K10" i="6"/>
  <c r="K36" i="6" s="1"/>
  <c r="L10" i="6"/>
  <c r="M10" i="6"/>
  <c r="M36" i="6" s="1"/>
  <c r="N10" i="6"/>
  <c r="O10" i="6"/>
  <c r="O36" i="6" s="1"/>
  <c r="D10" i="6"/>
  <c r="E34" i="4"/>
  <c r="F34" i="4"/>
  <c r="G34" i="4"/>
  <c r="H34" i="4"/>
  <c r="I34" i="4"/>
  <c r="J34" i="4"/>
  <c r="K34" i="4"/>
  <c r="L34" i="4"/>
  <c r="M34" i="4"/>
  <c r="N34" i="4"/>
  <c r="O34" i="4"/>
  <c r="D34" i="4"/>
  <c r="E30" i="4"/>
  <c r="F30" i="4"/>
  <c r="G30" i="4"/>
  <c r="H30" i="4"/>
  <c r="I30" i="4"/>
  <c r="J30" i="4"/>
  <c r="K30" i="4"/>
  <c r="L30" i="4"/>
  <c r="M30" i="4"/>
  <c r="N30" i="4"/>
  <c r="O30" i="4"/>
  <c r="D30" i="4"/>
  <c r="E23" i="4"/>
  <c r="F23" i="4"/>
  <c r="G23" i="4"/>
  <c r="H23" i="4"/>
  <c r="I23" i="4"/>
  <c r="J23" i="4"/>
  <c r="K23" i="4"/>
  <c r="L23" i="4"/>
  <c r="M23" i="4"/>
  <c r="N23" i="4"/>
  <c r="O23" i="4"/>
  <c r="D23" i="4"/>
  <c r="E10" i="4"/>
  <c r="E35" i="4" s="1"/>
  <c r="F10" i="4"/>
  <c r="F35" i="4" s="1"/>
  <c r="G10" i="4"/>
  <c r="G35" i="4" s="1"/>
  <c r="H10" i="4"/>
  <c r="H35" i="4" s="1"/>
  <c r="I10" i="4"/>
  <c r="I35" i="4" s="1"/>
  <c r="J10" i="4"/>
  <c r="J35" i="4" s="1"/>
  <c r="K10" i="4"/>
  <c r="K35" i="4" s="1"/>
  <c r="L10" i="4"/>
  <c r="L35" i="4" s="1"/>
  <c r="M10" i="4"/>
  <c r="M35" i="4" s="1"/>
  <c r="N10" i="4"/>
  <c r="N35" i="4" s="1"/>
  <c r="O10" i="4"/>
  <c r="O35" i="4" s="1"/>
  <c r="D10" i="4"/>
  <c r="D35" i="4" s="1"/>
  <c r="E10" i="3"/>
  <c r="E38" i="3" s="1"/>
  <c r="F10" i="3"/>
  <c r="F38" i="3" s="1"/>
  <c r="G10" i="3"/>
  <c r="G38" i="3" s="1"/>
  <c r="H10" i="3"/>
  <c r="H38" i="3" s="1"/>
  <c r="I10" i="3"/>
  <c r="J10" i="3"/>
  <c r="J38" i="3" s="1"/>
  <c r="K10" i="3"/>
  <c r="L10" i="3"/>
  <c r="L38" i="3" s="1"/>
  <c r="M10" i="3"/>
  <c r="N10" i="3"/>
  <c r="N38" i="3" s="1"/>
  <c r="O10" i="3"/>
  <c r="D10" i="3"/>
  <c r="E35" i="2"/>
  <c r="F35" i="2"/>
  <c r="G35" i="2"/>
  <c r="H35" i="2"/>
  <c r="I35" i="2"/>
  <c r="J35" i="2"/>
  <c r="K35" i="2"/>
  <c r="L35" i="2"/>
  <c r="M35" i="2"/>
  <c r="N35" i="2"/>
  <c r="O35" i="2"/>
  <c r="D35" i="2"/>
  <c r="E14" i="2"/>
  <c r="F14" i="2"/>
  <c r="G14" i="2"/>
  <c r="H14" i="2"/>
  <c r="I14" i="2"/>
  <c r="J14" i="2"/>
  <c r="K14" i="2"/>
  <c r="L14" i="2"/>
  <c r="M14" i="2"/>
  <c r="N14" i="2"/>
  <c r="O14" i="2"/>
  <c r="D14" i="2"/>
  <c r="E23" i="2"/>
  <c r="E36" i="2" s="1"/>
  <c r="F23" i="2"/>
  <c r="F36" i="2" s="1"/>
  <c r="G23" i="2"/>
  <c r="H23" i="2"/>
  <c r="I23" i="2"/>
  <c r="J23" i="2"/>
  <c r="K23" i="2"/>
  <c r="L23" i="2"/>
  <c r="L36" i="2" s="1"/>
  <c r="M23" i="2"/>
  <c r="M36" i="2" s="1"/>
  <c r="N23" i="2"/>
  <c r="N36" i="2" s="1"/>
  <c r="O23" i="2"/>
  <c r="D23" i="2"/>
  <c r="G36" i="2"/>
  <c r="H36" i="2"/>
  <c r="I36" i="2"/>
  <c r="J36" i="2"/>
  <c r="K36" i="2"/>
  <c r="O36" i="2"/>
  <c r="D36" i="2"/>
  <c r="E36" i="1"/>
  <c r="F36" i="1"/>
  <c r="G36" i="1"/>
  <c r="H36" i="1"/>
  <c r="I36" i="1"/>
  <c r="J36" i="1"/>
  <c r="K36" i="1"/>
  <c r="L36" i="1"/>
  <c r="M36" i="1"/>
  <c r="N36" i="1"/>
  <c r="O36" i="1"/>
  <c r="E33" i="1"/>
  <c r="F33" i="1"/>
  <c r="G33" i="1"/>
  <c r="H33" i="1"/>
  <c r="I33" i="1"/>
  <c r="J33" i="1"/>
  <c r="K33" i="1"/>
  <c r="L33" i="1"/>
  <c r="M33" i="1"/>
  <c r="N33" i="1"/>
  <c r="O33" i="1"/>
  <c r="D33" i="1"/>
  <c r="E25" i="1"/>
  <c r="F25" i="1"/>
  <c r="G25" i="1"/>
  <c r="H25" i="1"/>
  <c r="I25" i="1"/>
  <c r="J25" i="1"/>
  <c r="K25" i="1"/>
  <c r="L25" i="1"/>
  <c r="M25" i="1"/>
  <c r="N25" i="1"/>
  <c r="O25" i="1"/>
  <c r="D25" i="1"/>
  <c r="H11" i="1"/>
  <c r="E11" i="1"/>
  <c r="G11" i="1"/>
  <c r="I11" i="1"/>
  <c r="J11" i="1"/>
  <c r="K11" i="1"/>
  <c r="L11" i="1"/>
  <c r="M11" i="1"/>
  <c r="N11" i="1"/>
  <c r="O11" i="1"/>
  <c r="D11" i="1"/>
  <c r="D14" i="9"/>
  <c r="D38" i="3"/>
  <c r="D36" i="1"/>
  <c r="F37" i="1" l="1"/>
  <c r="N37" i="1"/>
  <c r="L37" i="1"/>
  <c r="J37" i="1"/>
  <c r="N37" i="9"/>
  <c r="L37" i="9"/>
  <c r="J37" i="9"/>
  <c r="H37" i="9"/>
  <c r="F37" i="9"/>
  <c r="G37" i="1"/>
  <c r="D36" i="8"/>
  <c r="N36" i="8"/>
  <c r="L36" i="8"/>
  <c r="J36" i="8"/>
  <c r="H36" i="8"/>
  <c r="F36" i="8"/>
  <c r="D36" i="6"/>
  <c r="N36" i="6"/>
  <c r="L36" i="6"/>
  <c r="J36" i="6"/>
  <c r="H36" i="6"/>
  <c r="F36" i="6"/>
  <c r="O38" i="3"/>
  <c r="M38" i="3"/>
  <c r="K38" i="3"/>
  <c r="I38" i="3"/>
  <c r="O36" i="13"/>
  <c r="M36" i="13"/>
  <c r="K36" i="13"/>
  <c r="I36" i="13"/>
  <c r="G36" i="13"/>
  <c r="E36" i="13"/>
  <c r="D36" i="13"/>
  <c r="N36" i="13"/>
  <c r="L36" i="13"/>
  <c r="J36" i="13"/>
  <c r="H36" i="13"/>
  <c r="F36" i="13"/>
  <c r="O37" i="5"/>
  <c r="M37" i="5"/>
  <c r="K37" i="5"/>
  <c r="I37" i="5"/>
  <c r="G37" i="5"/>
  <c r="E37" i="5"/>
  <c r="O37" i="1"/>
  <c r="M37" i="1"/>
  <c r="K37" i="1"/>
  <c r="I37" i="1"/>
  <c r="E37" i="1"/>
  <c r="H37" i="1"/>
  <c r="H37" i="5"/>
  <c r="F37" i="5"/>
  <c r="O35" i="14"/>
  <c r="N35" i="14"/>
  <c r="M35" i="14"/>
  <c r="L35" i="14"/>
  <c r="K35" i="14"/>
  <c r="J35" i="14"/>
  <c r="I35" i="14"/>
  <c r="H35" i="14"/>
  <c r="G35" i="14"/>
  <c r="F35" i="14"/>
  <c r="E35" i="14"/>
  <c r="D37" i="1"/>
</calcChain>
</file>

<file path=xl/sharedStrings.xml><?xml version="1.0" encoding="utf-8"?>
<sst xmlns="http://schemas.openxmlformats.org/spreadsheetml/2006/main" count="720" uniqueCount="227">
  <si>
    <t>№ рецептуры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</si>
  <si>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</si>
  <si>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</si>
  <si>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</si>
  <si>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</si>
  <si>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</si>
  <si>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</si>
  <si>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</si>
  <si>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</si>
  <si>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</si>
  <si>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</si>
  <si>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</si>
  <si>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</si>
  <si>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</si>
  <si>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</si>
  <si>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</si>
  <si>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</si>
  <si>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День: понедельник</t>
  </si>
  <si>
    <t>Завтрак 25%</t>
  </si>
  <si>
    <t>200/15</t>
  </si>
  <si>
    <t>Чай с сахаром</t>
  </si>
  <si>
    <t>Хлеб пшеничный</t>
  </si>
  <si>
    <t>Масло сливочное</t>
  </si>
  <si>
    <t>Картофель отварн.</t>
  </si>
  <si>
    <t>Хлеб ржаной</t>
  </si>
  <si>
    <t>Сосиска отварная</t>
  </si>
  <si>
    <t xml:space="preserve">Печенье </t>
  </si>
  <si>
    <t>Какао с молоком</t>
  </si>
  <si>
    <t>Пюре картофельное</t>
  </si>
  <si>
    <t>Печенье</t>
  </si>
  <si>
    <t>Ужин: 25%</t>
  </si>
  <si>
    <t>Сыр порциями</t>
  </si>
  <si>
    <t>Кофейный напиток с молоком</t>
  </si>
  <si>
    <t>Ватрушка с творог.</t>
  </si>
  <si>
    <t>Картофельное пюре</t>
  </si>
  <si>
    <t>Какао  с молоком</t>
  </si>
  <si>
    <t>II ужин: 5%</t>
  </si>
  <si>
    <t>Завтрак: 25%</t>
  </si>
  <si>
    <t>Обед: 35%</t>
  </si>
  <si>
    <t>300/35</t>
  </si>
  <si>
    <t>104/105</t>
  </si>
  <si>
    <t>Кофейный напиток  с молоком</t>
  </si>
  <si>
    <t>9 0</t>
  </si>
  <si>
    <t>IIзавтрак: 10%</t>
  </si>
  <si>
    <t xml:space="preserve">Фрукты </t>
  </si>
  <si>
    <t>Какао    с молоком</t>
  </si>
  <si>
    <t>Омлет натуральный</t>
  </si>
  <si>
    <t>Обед 35%</t>
  </si>
  <si>
    <t>Суп картоф.с фасолью</t>
  </si>
  <si>
    <t>287/331</t>
  </si>
  <si>
    <r>
      <t>В</t>
    </r>
    <r>
      <rPr>
        <vertAlign val="subscript"/>
        <sz val="14"/>
        <color indexed="8"/>
        <rFont val="Times New Roman"/>
        <family val="1"/>
        <charset val="204"/>
      </rPr>
      <t>1</t>
    </r>
  </si>
  <si>
    <r>
      <t>В</t>
    </r>
    <r>
      <rPr>
        <vertAlign val="subscript"/>
        <sz val="12"/>
        <color indexed="8"/>
        <rFont val="Times New Roman"/>
        <family val="1"/>
        <charset val="204"/>
      </rPr>
      <t>1</t>
    </r>
  </si>
  <si>
    <t>II завтрак: 1 0%</t>
  </si>
  <si>
    <t>II завтрак: 10%</t>
  </si>
  <si>
    <t>II ужин: 5 %</t>
  </si>
  <si>
    <t>День: вторник</t>
  </si>
  <si>
    <t>День: среда</t>
  </si>
  <si>
    <t>День: четверг</t>
  </si>
  <si>
    <t>День: пятница</t>
  </si>
  <si>
    <t>День: суббота</t>
  </si>
  <si>
    <t>День: вторник (вторая неделя)</t>
  </si>
  <si>
    <t>День: среда (вторая неделя)</t>
  </si>
  <si>
    <t>День: четверг (вторая неделя)</t>
  </si>
  <si>
    <t>День: пятница (вторая неделя)</t>
  </si>
  <si>
    <t>День: суббота (вторая неделя)</t>
  </si>
  <si>
    <t>День: воскресенье (вторая неделя)</t>
  </si>
  <si>
    <t>Кофейный напит. с мол.</t>
  </si>
  <si>
    <t>Каша  жидкая молочн. пшен.</t>
  </si>
  <si>
    <t>Кофейнный нап.с молоком</t>
  </si>
  <si>
    <t>Хлеб ржан.</t>
  </si>
  <si>
    <t>Фрукты(ябл)</t>
  </si>
  <si>
    <t>Запеканка творожн. с мол. сгущ.</t>
  </si>
  <si>
    <t>воскресенье</t>
  </si>
  <si>
    <t>Рассольник Ленинградск.  со сметаной</t>
  </si>
  <si>
    <t>Каша жидкая молочная  (манная.)</t>
  </si>
  <si>
    <t>Плов из птицы</t>
  </si>
  <si>
    <t>Каша жид.молоч. манная</t>
  </si>
  <si>
    <t>Ужин:</t>
  </si>
  <si>
    <t>298\д</t>
  </si>
  <si>
    <t>Ленивые голубцы с смет соусом</t>
  </si>
  <si>
    <t>Тефтеля (1-й вариант)</t>
  </si>
  <si>
    <t>Омлет натуральнй</t>
  </si>
  <si>
    <t>Макароны отварные с сыроом</t>
  </si>
  <si>
    <t>Капуста тушеная</t>
  </si>
  <si>
    <t xml:space="preserve">Компот из смеси с/ф </t>
  </si>
  <si>
    <t>Котлета рубленная из птицы</t>
  </si>
  <si>
    <t>Каша жидкая молочная манная</t>
  </si>
  <si>
    <t>Суп картофель с горохом</t>
  </si>
  <si>
    <t>Каша мол.овсян.</t>
  </si>
  <si>
    <t>Запеканка из творога со сгущ молоком</t>
  </si>
  <si>
    <t>Каша жидк.молоч.рисовая</t>
  </si>
  <si>
    <t>Котлета рыбная</t>
  </si>
  <si>
    <t>Рожки отварные</t>
  </si>
  <si>
    <t>Каша жид.мол пшеная</t>
  </si>
  <si>
    <t>70\71</t>
  </si>
  <si>
    <t>Картофель отварной</t>
  </si>
  <si>
    <t>287\331</t>
  </si>
  <si>
    <t>Голубцы(перец) с мясом рисом</t>
  </si>
  <si>
    <t>.</t>
  </si>
  <si>
    <t>Энергетич. Ценность 3715 ккал.</t>
  </si>
  <si>
    <t xml:space="preserve"> Рожки отварные</t>
  </si>
  <si>
    <t xml:space="preserve"> Рыба тушеная в томате с овощами</t>
  </si>
  <si>
    <t xml:space="preserve"> 104\105</t>
  </si>
  <si>
    <t xml:space="preserve"> Суп с мясными фрикадельками</t>
  </si>
  <si>
    <t xml:space="preserve"> Котлета рублен из птицы</t>
  </si>
  <si>
    <t xml:space="preserve"> Плов с птицей</t>
  </si>
  <si>
    <t>Голубцы с мясом, рисом с соусом </t>
  </si>
  <si>
    <t xml:space="preserve"> Икра кабачковая</t>
  </si>
  <si>
    <t>Компот из смеси с\фр</t>
  </si>
  <si>
    <t>Каша жид молоч овсяная</t>
  </si>
  <si>
    <t xml:space="preserve"> Кисломолоч продукт</t>
  </si>
  <si>
    <t>300\6</t>
  </si>
  <si>
    <t xml:space="preserve"> Кислоиолочн продукт</t>
  </si>
  <si>
    <t xml:space="preserve"> Кисломолочн продукт</t>
  </si>
  <si>
    <t xml:space="preserve"> Кисломолочн напиток</t>
  </si>
  <si>
    <t>Кисломолочн напиток</t>
  </si>
  <si>
    <t xml:space="preserve"> Борщ со свеж капус и картофелем со сметаной</t>
  </si>
  <si>
    <t>Щи из свежей .капуст.с карт со сметаной</t>
  </si>
  <si>
    <t>Борщ со свеж. кап и карт.со сметаной</t>
  </si>
  <si>
    <t>300/6</t>
  </si>
  <si>
    <t xml:space="preserve"> Пюре картофельное</t>
  </si>
  <si>
    <t xml:space="preserve"> Драчена</t>
  </si>
  <si>
    <t xml:space="preserve"> Каша гречневая</t>
  </si>
  <si>
    <t xml:space="preserve"> Сок</t>
  </si>
  <si>
    <t>Омлет с сыром</t>
  </si>
  <si>
    <t xml:space="preserve"> Яйцо отварное</t>
  </si>
  <si>
    <t xml:space="preserve"> 1шт</t>
  </si>
  <si>
    <t>п завтрак 10%</t>
  </si>
  <si>
    <t xml:space="preserve"> 250\5</t>
  </si>
  <si>
    <t>Булочка домашняя</t>
  </si>
  <si>
    <t xml:space="preserve"> </t>
  </si>
  <si>
    <t>280\331</t>
  </si>
  <si>
    <t>278\331</t>
  </si>
  <si>
    <t>Борщ из свеж.капус. с картоф со смет</t>
  </si>
  <si>
    <t>Салат из белокачанной капусты с морковью</t>
  </si>
  <si>
    <t xml:space="preserve"> Компот из с\фр</t>
  </si>
  <si>
    <t>Каша молочная рисовая</t>
  </si>
  <si>
    <t>Суп картоф. с горохом</t>
  </si>
  <si>
    <t>288\331</t>
  </si>
  <si>
    <t>Птица отварная,соус</t>
  </si>
  <si>
    <t>Мясо духовое говядина</t>
  </si>
  <si>
    <t>Сырники со сгущенкой</t>
  </si>
  <si>
    <t>Сок</t>
  </si>
  <si>
    <t xml:space="preserve">Сок </t>
  </si>
  <si>
    <t>Сок .</t>
  </si>
  <si>
    <t xml:space="preserve">От 12 лет и </t>
  </si>
  <si>
    <t xml:space="preserve"> печенье</t>
  </si>
  <si>
    <t>печенье</t>
  </si>
  <si>
    <t xml:space="preserve"> Фрикаделька в соусе</t>
  </si>
  <si>
    <t>Компот из смеси с\ф.</t>
  </si>
  <si>
    <t xml:space="preserve"> Сок </t>
  </si>
  <si>
    <t>Яйцо отварное</t>
  </si>
  <si>
    <t>Хлеб пшеничн.</t>
  </si>
  <si>
    <t>Сезон: осенне-зимний.неделя:первая</t>
  </si>
  <si>
    <t xml:space="preserve"> Рыба тушен в томате с овощами</t>
  </si>
  <si>
    <t xml:space="preserve"> Печенье</t>
  </si>
  <si>
    <t xml:space="preserve"> Яблоки печеные</t>
  </si>
  <si>
    <t xml:space="preserve"> Плов из говядины</t>
  </si>
  <si>
    <t xml:space="preserve"> Суп карт с рисом</t>
  </si>
  <si>
    <t xml:space="preserve"> Сосиска отв</t>
  </si>
  <si>
    <t xml:space="preserve"> п\р</t>
  </si>
  <si>
    <t>Макароны отвар с овощами</t>
  </si>
  <si>
    <t>Салат из свеклы с сыром, чесноком</t>
  </si>
  <si>
    <t xml:space="preserve"> Картофель отвар с луком</t>
  </si>
  <si>
    <t xml:space="preserve"> Суп из овощей со сметаной</t>
  </si>
  <si>
    <t xml:space="preserve"> Котлета из говядины</t>
  </si>
  <si>
    <t xml:space="preserve"> Фрукты </t>
  </si>
  <si>
    <t xml:space="preserve"> Винегрет овощ с фасолью,лук репчатый</t>
  </si>
  <si>
    <t>75\30</t>
  </si>
  <si>
    <t xml:space="preserve"> Салат из белок капусты с морковью</t>
  </si>
  <si>
    <t>Молоко кипяч</t>
  </si>
  <si>
    <t>Компот из с\ф</t>
  </si>
  <si>
    <t xml:space="preserve"> Салат из свеклы с сыром,чеснок</t>
  </si>
  <si>
    <t xml:space="preserve"> Салат картоф с морк, зел горошком</t>
  </si>
  <si>
    <t xml:space="preserve"> Салат из солен огур,лук репч</t>
  </si>
  <si>
    <t xml:space="preserve"> Жаркое по-домашнему из говядины</t>
  </si>
  <si>
    <t xml:space="preserve"> Фрукты</t>
  </si>
  <si>
    <t>Кисель из сока</t>
  </si>
  <si>
    <t xml:space="preserve"> Горох овощ отварной</t>
  </si>
  <si>
    <t>Булочка ванильн</t>
  </si>
  <si>
    <t>Сдоба обыкн</t>
  </si>
  <si>
    <t>Булочка весн</t>
  </si>
  <si>
    <t xml:space="preserve"> Пудинг из творога с мол сгущеным</t>
  </si>
  <si>
    <t>Салат из сол огур с луком репчат</t>
  </si>
  <si>
    <t>Дни</t>
  </si>
  <si>
    <r>
      <t>В</t>
    </r>
    <r>
      <rPr>
        <vertAlign val="subscript"/>
        <sz val="8"/>
        <rFont val="Arial"/>
        <family val="2"/>
        <charset val="204"/>
      </rPr>
      <t>1</t>
    </r>
  </si>
  <si>
    <t>Сa</t>
  </si>
  <si>
    <t>P</t>
  </si>
  <si>
    <t>Mg</t>
  </si>
  <si>
    <t xml:space="preserve">Среднесуточное употребление пищевых веществ, витаминов и минеральных веществ  на 1 учащегося в ГБПОУ РК   "КШИФ"                                                                                                  </t>
  </si>
  <si>
    <t>итого</t>
  </si>
  <si>
    <t>в среднем</t>
  </si>
  <si>
    <t>Кисломолочный продукт</t>
  </si>
  <si>
    <t>Хлеб пшен.</t>
  </si>
  <si>
    <t xml:space="preserve"> Овощи натур сол\свежие</t>
  </si>
  <si>
    <t>Суп с мясн. фрикадельками</t>
  </si>
  <si>
    <t xml:space="preserve"> Винегрет овощ, лук репчатый</t>
  </si>
  <si>
    <t>сдоба обыкновенная</t>
  </si>
  <si>
    <t>268/</t>
  </si>
  <si>
    <t>Рагу из овощей</t>
  </si>
  <si>
    <t>Суп молочный с макар издел</t>
  </si>
  <si>
    <t xml:space="preserve"> Капуста тушеная</t>
  </si>
  <si>
    <t>Птица,тушен.в соусе с овощами</t>
  </si>
  <si>
    <t>Суп крестьянский с крупой</t>
  </si>
  <si>
    <t>Каша пшен. рассыпчат</t>
  </si>
  <si>
    <t>150/10</t>
  </si>
  <si>
    <t>Кофейный нап. с молоком</t>
  </si>
  <si>
    <t>Кисель молочный</t>
  </si>
  <si>
    <t>Компот из с\фр</t>
  </si>
  <si>
    <t xml:space="preserve"> Горох овощной отварной</t>
  </si>
  <si>
    <t>Мясо духовое , говядина</t>
  </si>
  <si>
    <t>Биточки из говядины</t>
  </si>
  <si>
    <t xml:space="preserve">Биточки рыбные </t>
  </si>
  <si>
    <t>Ленивые вареники отварн с молоком сгущен.</t>
  </si>
  <si>
    <t>Каша   молочная из гречнев крупы</t>
  </si>
  <si>
    <t>Омлет натуральн.</t>
  </si>
  <si>
    <t>лет и старше</t>
  </si>
  <si>
    <t>арше(сироты)</t>
  </si>
  <si>
    <t>День: понедельник (вторая неделя) .               От  12 лет и старше(сироты)</t>
  </si>
  <si>
    <t>Сапат картофельн.с огурцами и репчат.луком</t>
  </si>
  <si>
    <t>Кисломол.  продукт</t>
  </si>
  <si>
    <t>Салат из сол огур с лук.репч.</t>
  </si>
  <si>
    <t>Винегрет с фасолью, лук репч.</t>
  </si>
  <si>
    <t>Хлеб пшен</t>
  </si>
  <si>
    <t>Рыба припущен.с масл.сл.</t>
  </si>
  <si>
    <t>Пудинг из творога с сгущ.молок.</t>
  </si>
  <si>
    <t>Кислом. 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</si>
</sst>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.0;[Red]0.0"/>
    <numFmt numFmtId="166" formatCode="0;[Red]0"/>
    <numFmt numFmtId="167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4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/>
    </xf>
    <xf numFmtId="165" fontId="0" fillId="0" borderId="0" xfId="0" applyNumberFormat="1"/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167" fontId="1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167" fontId="0" fillId="0" borderId="0" xfId="0" applyNumberFormat="1"/>
    <xf numFmtId="0" fontId="6" fillId="0" borderId="9" xfId="0" applyFont="1" applyFill="1" applyBorder="1" applyAlignment="1">
      <alignment horizontal="center" vertical="top" wrapText="1"/>
    </xf>
    <xf numFmtId="167" fontId="4" fillId="0" borderId="0" xfId="0" applyNumberFormat="1" applyFont="1"/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0" xfId="0" applyFont="1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2" borderId="0" xfId="0" applyFill="1"/>
    <xf numFmtId="0" fontId="12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/>
    <xf numFmtId="2" fontId="11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/>
    <xf numFmtId="2" fontId="0" fillId="2" borderId="0" xfId="0" applyNumberFormat="1" applyFill="1"/>
    <xf numFmtId="2" fontId="5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18" fillId="0" borderId="0" xfId="0" applyFont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18" fillId="0" borderId="0" xfId="0" applyNumberFormat="1" applyFont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167" fontId="18" fillId="0" borderId="0" xfId="0" applyNumberFormat="1" applyFont="1"/>
    <xf numFmtId="167" fontId="8" fillId="0" borderId="0" xfId="0" applyNumberFormat="1" applyFont="1"/>
    <xf numFmtId="167" fontId="18" fillId="0" borderId="0" xfId="0" applyNumberFormat="1" applyFont="1" applyAlignment="1">
      <alignment horizontal="center"/>
    </xf>
    <xf numFmtId="0" fontId="19" fillId="0" borderId="0" xfId="0" applyFont="1"/>
    <xf numFmtId="165" fontId="18" fillId="0" borderId="0" xfId="0" applyNumberFormat="1" applyFont="1"/>
    <xf numFmtId="0" fontId="18" fillId="0" borderId="0" xfId="0" applyNumberFormat="1" applyFont="1"/>
    <xf numFmtId="0" fontId="20" fillId="0" borderId="0" xfId="0" applyFont="1"/>
    <xf numFmtId="0" fontId="8" fillId="0" borderId="1" xfId="0" applyFont="1" applyBorder="1" applyAlignment="1"/>
    <xf numFmtId="0" fontId="10" fillId="0" borderId="0" xfId="0" applyFont="1" applyBorder="1" applyAlignment="1">
      <alignment horizontal="center" vertical="top" wrapText="1"/>
    </xf>
    <xf numFmtId="0" fontId="20" fillId="0" borderId="11" xfId="0" applyFont="1" applyBorder="1"/>
    <xf numFmtId="0" fontId="5" fillId="0" borderId="11" xfId="0" applyFont="1" applyBorder="1"/>
    <xf numFmtId="0" fontId="5" fillId="0" borderId="7" xfId="0" applyFont="1" applyBorder="1"/>
    <xf numFmtId="2" fontId="1" fillId="0" borderId="0" xfId="0" applyNumberFormat="1" applyFont="1" applyBorder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center"/>
    </xf>
    <xf numFmtId="0" fontId="20" fillId="0" borderId="7" xfId="0" applyFont="1" applyBorder="1"/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0" xfId="0" applyFont="1" applyFill="1"/>
    <xf numFmtId="0" fontId="20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167" fontId="2" fillId="0" borderId="2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2" fontId="4" fillId="0" borderId="0" xfId="0" applyNumberFormat="1" applyFont="1"/>
    <xf numFmtId="2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justify" vertical="top" wrapText="1"/>
    </xf>
    <xf numFmtId="167" fontId="20" fillId="0" borderId="0" xfId="0" applyNumberFormat="1" applyFont="1"/>
    <xf numFmtId="1" fontId="20" fillId="0" borderId="0" xfId="0" applyNumberFormat="1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3" xfId="0" applyFont="1" applyBorder="1" applyAlignment="1"/>
    <xf numFmtId="167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7" fontId="2" fillId="0" borderId="2" xfId="0" applyNumberFormat="1" applyFont="1" applyBorder="1" applyAlignment="1">
      <alignment horizontal="justify" vertical="top" wrapText="1"/>
    </xf>
    <xf numFmtId="167" fontId="4" fillId="0" borderId="1" xfId="0" applyNumberFormat="1" applyFont="1" applyBorder="1"/>
    <xf numFmtId="0" fontId="2" fillId="0" borderId="2" xfId="0" applyNumberFormat="1" applyFont="1" applyBorder="1" applyAlignment="1">
      <alignment horizontal="center" vertical="top" wrapText="1"/>
    </xf>
    <xf numFmtId="167" fontId="2" fillId="0" borderId="2" xfId="0" applyNumberFormat="1" applyFont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justify" vertical="top" wrapText="1"/>
    </xf>
    <xf numFmtId="0" fontId="2" fillId="0" borderId="1" xfId="0" applyNumberFormat="1" applyFont="1" applyBorder="1" applyAlignment="1">
      <alignment vertical="top" wrapText="1"/>
    </xf>
    <xf numFmtId="167" fontId="2" fillId="0" borderId="2" xfId="0" applyNumberFormat="1" applyFont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center" vertical="top" wrapText="1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7" xfId="0" applyFont="1" applyBorder="1"/>
    <xf numFmtId="0" fontId="2" fillId="0" borderId="1" xfId="0" applyFont="1" applyBorder="1" applyAlignment="1">
      <alignment horizontal="center"/>
    </xf>
    <xf numFmtId="2" fontId="20" fillId="0" borderId="0" xfId="0" applyNumberFormat="1" applyFont="1"/>
    <xf numFmtId="166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vertical="top" wrapText="1"/>
    </xf>
    <xf numFmtId="166" fontId="2" fillId="0" borderId="2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vertical="top" wrapText="1"/>
    </xf>
    <xf numFmtId="165" fontId="4" fillId="0" borderId="1" xfId="0" applyNumberFormat="1" applyFont="1" applyBorder="1"/>
    <xf numFmtId="164" fontId="4" fillId="0" borderId="1" xfId="0" applyNumberFormat="1" applyFont="1" applyBorder="1"/>
    <xf numFmtId="166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justify" vertical="top" wrapText="1"/>
    </xf>
    <xf numFmtId="166" fontId="4" fillId="0" borderId="1" xfId="0" applyNumberFormat="1" applyFont="1" applyBorder="1"/>
    <xf numFmtId="165" fontId="2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Border="1" applyAlignment="1"/>
    <xf numFmtId="165" fontId="2" fillId="0" borderId="1" xfId="0" applyNumberFormat="1" applyFont="1" applyBorder="1" applyAlignment="1">
      <alignment horizontal="justify" vertical="top" wrapText="1"/>
    </xf>
    <xf numFmtId="165" fontId="4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5" fillId="0" borderId="2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22" fillId="2" borderId="0" xfId="0" applyFont="1" applyFill="1" applyAlignment="1">
      <alignment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231648</xdr:colOff>
      <xdr:row>29</xdr:row>
      <xdr:rowOff>42672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89248" cy="534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C1" zoomScaleNormal="85" workbookViewId="0">
      <selection sqref="A1:O41"/>
    </sheetView>
  </sheetViews>
  <sheetFormatPr defaultColWidth="9.109375" defaultRowHeight="15.6" x14ac:dyDescent="0.3"/>
  <cols>
    <col min="1" max="1" width="6.6640625" style="63" customWidth="1"/>
    <col min="2" max="2" width="17.44140625" style="63" customWidth="1"/>
    <col min="3" max="3" width="6.33203125" style="63" customWidth="1"/>
    <col min="4" max="5" width="9" style="63" customWidth="1"/>
    <col min="6" max="6" width="9.6640625" style="63" customWidth="1"/>
    <col min="7" max="7" width="11" style="63" customWidth="1"/>
    <col min="8" max="8" width="6.109375" style="63" customWidth="1"/>
    <col min="9" max="9" width="9.88671875" style="63" customWidth="1"/>
    <col min="10" max="10" width="9.6640625" style="63" customWidth="1"/>
    <col min="11" max="11" width="7.5546875" style="63" customWidth="1"/>
    <col min="12" max="12" width="10.5546875" style="63" customWidth="1"/>
    <col min="13" max="13" width="10.6640625" style="63" customWidth="1"/>
    <col min="14" max="14" width="10" style="63" customWidth="1"/>
    <col min="15" max="15" width="8" style="63" customWidth="1"/>
    <col min="16" max="16384" width="9.109375" style="63"/>
  </cols>
  <sheetData>
    <row r="1" spans="1:15" ht="18" x14ac:dyDescent="0.3">
      <c r="A1" s="266" t="s">
        <v>0</v>
      </c>
      <c r="B1" s="251" t="s">
        <v>1</v>
      </c>
      <c r="C1" s="251" t="s">
        <v>2</v>
      </c>
      <c r="D1" s="251" t="s">
        <v>3</v>
      </c>
      <c r="E1" s="251"/>
      <c r="F1" s="251"/>
      <c r="G1" s="251" t="s">
        <v>4</v>
      </c>
      <c r="H1" s="251" t="s">
        <v>5</v>
      </c>
      <c r="I1" s="251"/>
      <c r="J1" s="251"/>
      <c r="K1" s="251"/>
      <c r="L1" s="251" t="s">
        <v>6</v>
      </c>
      <c r="M1" s="251"/>
      <c r="N1" s="251"/>
      <c r="O1" s="253"/>
    </row>
    <row r="2" spans="1:15" ht="40.5" customHeight="1" thickBot="1" x14ac:dyDescent="0.35">
      <c r="A2" s="260"/>
      <c r="B2" s="261"/>
      <c r="C2" s="261"/>
      <c r="D2" s="202" t="s">
        <v>7</v>
      </c>
      <c r="E2" s="202" t="s">
        <v>8</v>
      </c>
      <c r="F2" s="202" t="s">
        <v>9</v>
      </c>
      <c r="G2" s="261"/>
      <c r="H2" s="202" t="s">
        <v>50</v>
      </c>
      <c r="I2" s="202" t="s">
        <v>10</v>
      </c>
      <c r="J2" s="202" t="s">
        <v>11</v>
      </c>
      <c r="K2" s="202" t="s">
        <v>12</v>
      </c>
      <c r="L2" s="202" t="s">
        <v>13</v>
      </c>
      <c r="M2" s="202" t="s">
        <v>14</v>
      </c>
      <c r="N2" s="202" t="s">
        <v>15</v>
      </c>
      <c r="O2" s="11" t="s">
        <v>16</v>
      </c>
    </row>
    <row r="3" spans="1:15" ht="24" customHeight="1" thickBot="1" x14ac:dyDescent="0.35">
      <c r="A3" s="262" t="s">
        <v>60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4"/>
    </row>
    <row r="4" spans="1:15" ht="18" x14ac:dyDescent="0.35">
      <c r="A4" s="265" t="s">
        <v>37</v>
      </c>
      <c r="B4" s="265"/>
      <c r="C4" s="265"/>
      <c r="D4" s="265"/>
      <c r="E4" s="265"/>
      <c r="F4" s="265"/>
      <c r="G4" s="16"/>
      <c r="H4" s="16"/>
      <c r="I4" s="16"/>
      <c r="J4" s="16"/>
      <c r="K4" s="16"/>
      <c r="L4" s="16"/>
      <c r="M4" s="16"/>
      <c r="N4" s="16"/>
      <c r="O4" s="16"/>
    </row>
    <row r="5" spans="1:15" ht="25.5" customHeight="1" x14ac:dyDescent="0.3">
      <c r="A5" s="105">
        <v>182</v>
      </c>
      <c r="B5" s="38" t="s">
        <v>88</v>
      </c>
      <c r="C5" s="200">
        <v>250</v>
      </c>
      <c r="D5" s="115">
        <v>8.8000000000000007</v>
      </c>
      <c r="E5" s="115">
        <v>14.5</v>
      </c>
      <c r="F5" s="115">
        <v>50.3</v>
      </c>
      <c r="G5" s="115">
        <v>369</v>
      </c>
      <c r="H5" s="115">
        <v>0.22</v>
      </c>
      <c r="I5" s="115">
        <v>1.2</v>
      </c>
      <c r="J5" s="115">
        <v>66</v>
      </c>
      <c r="K5" s="115">
        <v>0.79</v>
      </c>
      <c r="L5" s="115">
        <v>173</v>
      </c>
      <c r="M5" s="115">
        <v>261</v>
      </c>
      <c r="N5" s="115">
        <v>68</v>
      </c>
      <c r="O5" s="115">
        <v>1.9</v>
      </c>
    </row>
    <row r="6" spans="1:15" ht="45" customHeight="1" x14ac:dyDescent="0.3">
      <c r="A6" s="105">
        <v>15</v>
      </c>
      <c r="B6" s="15" t="s">
        <v>31</v>
      </c>
      <c r="C6" s="105">
        <v>24</v>
      </c>
      <c r="D6" s="115">
        <v>6.3</v>
      </c>
      <c r="E6" s="115">
        <v>6.4</v>
      </c>
      <c r="F6" s="115">
        <v>0</v>
      </c>
      <c r="G6" s="115">
        <v>82</v>
      </c>
      <c r="H6" s="115">
        <v>8.0000000000000002E-3</v>
      </c>
      <c r="I6" s="115">
        <v>0.16</v>
      </c>
      <c r="J6" s="115">
        <v>50</v>
      </c>
      <c r="K6" s="115">
        <v>0.1</v>
      </c>
      <c r="L6" s="115">
        <v>240</v>
      </c>
      <c r="M6" s="115">
        <v>141</v>
      </c>
      <c r="N6" s="115">
        <v>13</v>
      </c>
      <c r="O6" s="115">
        <v>0.16</v>
      </c>
    </row>
    <row r="7" spans="1:15" ht="36" x14ac:dyDescent="0.3">
      <c r="A7" s="200">
        <v>382</v>
      </c>
      <c r="B7" s="120" t="s">
        <v>27</v>
      </c>
      <c r="C7" s="200">
        <v>200</v>
      </c>
      <c r="D7" s="115">
        <v>4</v>
      </c>
      <c r="E7" s="115">
        <v>3.5</v>
      </c>
      <c r="F7" s="115">
        <v>17.5</v>
      </c>
      <c r="G7" s="115">
        <v>118</v>
      </c>
      <c r="H7" s="115">
        <v>0.05</v>
      </c>
      <c r="I7" s="115">
        <v>1.6</v>
      </c>
      <c r="J7" s="115">
        <v>24.4</v>
      </c>
      <c r="K7" s="115">
        <v>0</v>
      </c>
      <c r="L7" s="115">
        <v>152</v>
      </c>
      <c r="M7" s="115">
        <v>124</v>
      </c>
      <c r="N7" s="115">
        <v>21</v>
      </c>
      <c r="O7" s="115">
        <v>0.4</v>
      </c>
    </row>
    <row r="8" spans="1:15" ht="36" x14ac:dyDescent="0.3">
      <c r="A8" s="200"/>
      <c r="B8" s="120" t="s">
        <v>21</v>
      </c>
      <c r="C8" s="200">
        <v>90</v>
      </c>
      <c r="D8" s="115">
        <v>6</v>
      </c>
      <c r="E8" s="115">
        <v>1.08</v>
      </c>
      <c r="F8" s="115">
        <v>30</v>
      </c>
      <c r="G8" s="115">
        <v>156</v>
      </c>
      <c r="H8" s="115">
        <v>0.16</v>
      </c>
      <c r="I8" s="115">
        <v>0</v>
      </c>
      <c r="J8" s="115">
        <v>0</v>
      </c>
      <c r="K8" s="115">
        <v>1.2</v>
      </c>
      <c r="L8" s="115">
        <v>31.5</v>
      </c>
      <c r="M8" s="115">
        <v>142</v>
      </c>
      <c r="N8" s="115">
        <v>42.3</v>
      </c>
      <c r="O8" s="115">
        <v>3.5</v>
      </c>
    </row>
    <row r="9" spans="1:15" ht="36" x14ac:dyDescent="0.3">
      <c r="A9" s="200">
        <v>14</v>
      </c>
      <c r="B9" s="120" t="s">
        <v>22</v>
      </c>
      <c r="C9" s="200">
        <v>20</v>
      </c>
      <c r="D9" s="115">
        <v>0.16</v>
      </c>
      <c r="E9" s="115">
        <v>14.5</v>
      </c>
      <c r="F9" s="115">
        <v>0.26</v>
      </c>
      <c r="G9" s="115">
        <v>132</v>
      </c>
      <c r="H9" s="115">
        <v>0</v>
      </c>
      <c r="I9" s="115">
        <v>0</v>
      </c>
      <c r="J9" s="115">
        <v>80</v>
      </c>
      <c r="K9" s="115">
        <v>0.22</v>
      </c>
      <c r="L9" s="115">
        <v>2.4</v>
      </c>
      <c r="M9" s="115">
        <v>6</v>
      </c>
      <c r="N9" s="115">
        <v>0</v>
      </c>
      <c r="O9" s="115">
        <v>0.04</v>
      </c>
    </row>
    <row r="10" spans="1:15" ht="18" x14ac:dyDescent="0.35">
      <c r="A10" s="225"/>
      <c r="B10" s="225"/>
      <c r="C10" s="225"/>
      <c r="D10" s="226">
        <f>D5+D6+D7+D8+D9</f>
        <v>25.26</v>
      </c>
      <c r="E10" s="226">
        <f t="shared" ref="E10:O10" si="0">E5+E6+E7+E8+E9</f>
        <v>39.979999999999997</v>
      </c>
      <c r="F10" s="226">
        <f t="shared" si="0"/>
        <v>98.06</v>
      </c>
      <c r="G10" s="226">
        <f t="shared" si="0"/>
        <v>857</v>
      </c>
      <c r="H10" s="226">
        <f t="shared" si="0"/>
        <v>0.43800000000000006</v>
      </c>
      <c r="I10" s="226">
        <f t="shared" si="0"/>
        <v>2.96</v>
      </c>
      <c r="J10" s="226">
        <f t="shared" si="0"/>
        <v>220.4</v>
      </c>
      <c r="K10" s="226">
        <f t="shared" si="0"/>
        <v>2.31</v>
      </c>
      <c r="L10" s="226">
        <f t="shared" si="0"/>
        <v>598.9</v>
      </c>
      <c r="M10" s="226">
        <f t="shared" si="0"/>
        <v>674</v>
      </c>
      <c r="N10" s="226">
        <f t="shared" si="0"/>
        <v>144.30000000000001</v>
      </c>
      <c r="O10" s="226">
        <f t="shared" si="0"/>
        <v>6</v>
      </c>
    </row>
    <row r="11" spans="1:15" ht="18" x14ac:dyDescent="0.35">
      <c r="A11" s="247" t="s">
        <v>53</v>
      </c>
      <c r="B11" s="247"/>
      <c r="C11" s="247"/>
      <c r="D11" s="247"/>
      <c r="E11" s="247"/>
      <c r="F11" s="247"/>
      <c r="G11" s="247"/>
      <c r="H11" s="13"/>
      <c r="I11" s="13"/>
      <c r="J11" s="13"/>
      <c r="K11" s="13"/>
      <c r="L11" s="13"/>
      <c r="M11" s="13"/>
      <c r="N11" s="13"/>
      <c r="O11" s="13"/>
    </row>
    <row r="12" spans="1:15" ht="15.75" customHeight="1" x14ac:dyDescent="0.35">
      <c r="A12" s="201"/>
      <c r="B12" s="227" t="s">
        <v>147</v>
      </c>
      <c r="C12" s="203">
        <v>30</v>
      </c>
      <c r="D12" s="228">
        <v>3.7</v>
      </c>
      <c r="E12" s="228">
        <v>1.3</v>
      </c>
      <c r="F12" s="228">
        <v>23</v>
      </c>
      <c r="G12" s="228">
        <v>113</v>
      </c>
      <c r="H12" s="228">
        <v>0.03</v>
      </c>
      <c r="I12" s="228">
        <v>0</v>
      </c>
      <c r="J12" s="228">
        <v>0.2</v>
      </c>
      <c r="K12" s="228">
        <v>0</v>
      </c>
      <c r="L12" s="228">
        <v>8.6999999999999993</v>
      </c>
      <c r="M12" s="228">
        <v>32</v>
      </c>
      <c r="N12" s="228">
        <v>6.6</v>
      </c>
      <c r="O12" s="228">
        <v>0.5</v>
      </c>
    </row>
    <row r="13" spans="1:15" ht="21.75" customHeight="1" x14ac:dyDescent="0.3">
      <c r="A13" s="138">
        <v>385</v>
      </c>
      <c r="B13" s="153" t="s">
        <v>170</v>
      </c>
      <c r="C13" s="138">
        <v>200</v>
      </c>
      <c r="D13" s="140">
        <v>5.8</v>
      </c>
      <c r="E13" s="140">
        <v>5</v>
      </c>
      <c r="F13" s="140">
        <v>9.6</v>
      </c>
      <c r="G13" s="140">
        <v>107</v>
      </c>
      <c r="H13" s="140">
        <v>0.08</v>
      </c>
      <c r="I13" s="140">
        <v>2.6</v>
      </c>
      <c r="J13" s="140">
        <v>40</v>
      </c>
      <c r="K13" s="140">
        <v>0</v>
      </c>
      <c r="L13" s="140">
        <v>240</v>
      </c>
      <c r="M13" s="140">
        <v>180</v>
      </c>
      <c r="N13" s="140">
        <v>28</v>
      </c>
      <c r="O13" s="140">
        <v>0.2</v>
      </c>
    </row>
    <row r="14" spans="1:15" ht="18" x14ac:dyDescent="0.35">
      <c r="A14" s="13"/>
      <c r="B14" s="13"/>
      <c r="C14" s="13"/>
      <c r="D14" s="61">
        <f t="shared" ref="D14:O14" si="1">SUM(D12:D13)</f>
        <v>9.5</v>
      </c>
      <c r="E14" s="61">
        <f t="shared" si="1"/>
        <v>6.3</v>
      </c>
      <c r="F14" s="61">
        <f t="shared" si="1"/>
        <v>32.6</v>
      </c>
      <c r="G14" s="61">
        <f t="shared" si="1"/>
        <v>220</v>
      </c>
      <c r="H14" s="61">
        <f t="shared" si="1"/>
        <v>0.11</v>
      </c>
      <c r="I14" s="61">
        <f t="shared" si="1"/>
        <v>2.6</v>
      </c>
      <c r="J14" s="61">
        <f t="shared" si="1"/>
        <v>40.200000000000003</v>
      </c>
      <c r="K14" s="61">
        <f t="shared" si="1"/>
        <v>0</v>
      </c>
      <c r="L14" s="61">
        <f t="shared" si="1"/>
        <v>248.7</v>
      </c>
      <c r="M14" s="61">
        <f t="shared" si="1"/>
        <v>212</v>
      </c>
      <c r="N14" s="61">
        <f t="shared" si="1"/>
        <v>34.6</v>
      </c>
      <c r="O14" s="61">
        <f t="shared" si="1"/>
        <v>0.7</v>
      </c>
    </row>
    <row r="15" spans="1:15" ht="18" x14ac:dyDescent="0.35">
      <c r="A15" s="247" t="s">
        <v>38</v>
      </c>
      <c r="B15" s="247"/>
      <c r="C15" s="247"/>
      <c r="D15" s="247"/>
      <c r="E15" s="247"/>
      <c r="F15" s="247"/>
      <c r="G15" s="247"/>
      <c r="H15" s="229"/>
      <c r="I15" s="13"/>
      <c r="J15" s="13"/>
      <c r="K15" s="13"/>
      <c r="L15" s="13"/>
      <c r="M15" s="13"/>
      <c r="N15" s="13"/>
      <c r="O15" s="13"/>
    </row>
    <row r="16" spans="1:15" ht="57.75" customHeight="1" x14ac:dyDescent="0.3">
      <c r="A16" s="105" t="s">
        <v>102</v>
      </c>
      <c r="B16" s="15" t="s">
        <v>103</v>
      </c>
      <c r="C16" s="200">
        <v>300</v>
      </c>
      <c r="D16" s="115">
        <v>2.4</v>
      </c>
      <c r="E16" s="115">
        <v>5.3</v>
      </c>
      <c r="F16" s="115">
        <v>18.3</v>
      </c>
      <c r="G16" s="115">
        <v>227</v>
      </c>
      <c r="H16" s="115">
        <v>0.1</v>
      </c>
      <c r="I16" s="115">
        <v>13.2</v>
      </c>
      <c r="J16" s="115">
        <v>0</v>
      </c>
      <c r="K16" s="115">
        <v>1.5</v>
      </c>
      <c r="L16" s="115">
        <v>35.4</v>
      </c>
      <c r="M16" s="115">
        <v>86</v>
      </c>
      <c r="N16" s="115">
        <v>35.4</v>
      </c>
      <c r="O16" s="115">
        <v>1.2</v>
      </c>
    </row>
    <row r="17" spans="1:17" ht="76.5" customHeight="1" x14ac:dyDescent="0.3">
      <c r="A17" s="200">
        <v>45</v>
      </c>
      <c r="B17" s="102" t="s">
        <v>169</v>
      </c>
      <c r="C17" s="200">
        <v>150</v>
      </c>
      <c r="D17" s="115">
        <v>1.9</v>
      </c>
      <c r="E17" s="115">
        <v>4.8</v>
      </c>
      <c r="F17" s="115">
        <v>9.6</v>
      </c>
      <c r="G17" s="115">
        <v>90</v>
      </c>
      <c r="H17" s="115">
        <v>0.03</v>
      </c>
      <c r="I17" s="115">
        <v>25.5</v>
      </c>
      <c r="J17" s="115">
        <v>0</v>
      </c>
      <c r="K17" s="115">
        <v>12.4</v>
      </c>
      <c r="L17" s="115">
        <v>37.5</v>
      </c>
      <c r="M17" s="115">
        <v>42.4</v>
      </c>
      <c r="N17" s="115">
        <v>22.5</v>
      </c>
      <c r="O17" s="115">
        <v>0.6</v>
      </c>
    </row>
    <row r="18" spans="1:17" ht="36" customHeight="1" x14ac:dyDescent="0.3">
      <c r="A18" s="138">
        <v>234</v>
      </c>
      <c r="B18" s="153" t="s">
        <v>212</v>
      </c>
      <c r="C18" s="138">
        <v>180</v>
      </c>
      <c r="D18" s="140">
        <v>21.2</v>
      </c>
      <c r="E18" s="140">
        <v>25.2</v>
      </c>
      <c r="F18" s="140">
        <v>26.1</v>
      </c>
      <c r="G18" s="140">
        <v>418</v>
      </c>
      <c r="H18" s="140">
        <v>0.13</v>
      </c>
      <c r="I18" s="140">
        <v>1</v>
      </c>
      <c r="J18" s="140">
        <v>80.8</v>
      </c>
      <c r="K18" s="140">
        <v>8.3000000000000007</v>
      </c>
      <c r="L18" s="140">
        <v>121.5</v>
      </c>
      <c r="M18" s="140">
        <v>308</v>
      </c>
      <c r="N18" s="140">
        <v>67.900000000000006</v>
      </c>
      <c r="O18" s="140">
        <v>2.4</v>
      </c>
    </row>
    <row r="19" spans="1:17" ht="40.5" customHeight="1" x14ac:dyDescent="0.3">
      <c r="A19" s="138">
        <v>312</v>
      </c>
      <c r="B19" s="153" t="s">
        <v>34</v>
      </c>
      <c r="C19" s="138">
        <v>250</v>
      </c>
      <c r="D19" s="140">
        <v>5.0999999999999996</v>
      </c>
      <c r="E19" s="140">
        <v>8</v>
      </c>
      <c r="F19" s="140">
        <v>34</v>
      </c>
      <c r="G19" s="140">
        <v>228</v>
      </c>
      <c r="H19" s="140">
        <v>0.1</v>
      </c>
      <c r="I19" s="140">
        <v>30</v>
      </c>
      <c r="J19" s="140">
        <v>0</v>
      </c>
      <c r="K19" s="140">
        <v>0.22</v>
      </c>
      <c r="L19" s="140">
        <v>61</v>
      </c>
      <c r="M19" s="140">
        <v>144</v>
      </c>
      <c r="N19" s="140">
        <v>46</v>
      </c>
      <c r="O19" s="140">
        <v>1.6</v>
      </c>
    </row>
    <row r="20" spans="1:17" ht="18" x14ac:dyDescent="0.3">
      <c r="A20" s="200">
        <v>389</v>
      </c>
      <c r="B20" s="120" t="s">
        <v>144</v>
      </c>
      <c r="C20" s="200">
        <v>200</v>
      </c>
      <c r="D20" s="115">
        <v>1</v>
      </c>
      <c r="E20" s="115">
        <v>0</v>
      </c>
      <c r="F20" s="115">
        <v>20</v>
      </c>
      <c r="G20" s="115">
        <v>84</v>
      </c>
      <c r="H20" s="115">
        <v>0.02</v>
      </c>
      <c r="I20" s="115">
        <v>4</v>
      </c>
      <c r="J20" s="115">
        <v>0</v>
      </c>
      <c r="K20" s="115">
        <v>0.2</v>
      </c>
      <c r="L20" s="115">
        <v>14</v>
      </c>
      <c r="M20" s="115">
        <v>14</v>
      </c>
      <c r="N20" s="115">
        <v>8</v>
      </c>
      <c r="O20" s="115">
        <v>2.8</v>
      </c>
    </row>
    <row r="21" spans="1:17" ht="18" x14ac:dyDescent="0.3">
      <c r="A21" s="200">
        <v>338</v>
      </c>
      <c r="B21" s="120" t="s">
        <v>166</v>
      </c>
      <c r="C21" s="200">
        <v>300</v>
      </c>
      <c r="D21" s="115">
        <v>1.2</v>
      </c>
      <c r="E21" s="115">
        <v>1.2</v>
      </c>
      <c r="F21" s="115">
        <v>19.600000000000001</v>
      </c>
      <c r="G21" s="115">
        <v>141</v>
      </c>
      <c r="H21" s="115">
        <v>0.03</v>
      </c>
      <c r="I21" s="115">
        <v>30</v>
      </c>
      <c r="J21" s="115">
        <v>0</v>
      </c>
      <c r="K21" s="115">
        <v>0.6</v>
      </c>
      <c r="L21" s="115">
        <v>48</v>
      </c>
      <c r="M21" s="115">
        <v>33</v>
      </c>
      <c r="N21" s="115">
        <v>27</v>
      </c>
      <c r="O21" s="115">
        <v>6.6</v>
      </c>
    </row>
    <row r="22" spans="1:17" ht="36" x14ac:dyDescent="0.3">
      <c r="A22" s="200"/>
      <c r="B22" s="120" t="s">
        <v>21</v>
      </c>
      <c r="C22" s="200">
        <v>100</v>
      </c>
      <c r="D22" s="115">
        <v>6.6</v>
      </c>
      <c r="E22" s="115">
        <v>1.2</v>
      </c>
      <c r="F22" s="115">
        <v>33.4</v>
      </c>
      <c r="G22" s="115">
        <v>174</v>
      </c>
      <c r="H22" s="115">
        <v>0.18</v>
      </c>
      <c r="I22" s="115">
        <v>0</v>
      </c>
      <c r="J22" s="115">
        <v>0</v>
      </c>
      <c r="K22" s="115">
        <v>1.4</v>
      </c>
      <c r="L22" s="115">
        <v>35</v>
      </c>
      <c r="M22" s="115">
        <v>158</v>
      </c>
      <c r="N22" s="115">
        <v>47</v>
      </c>
      <c r="O22" s="115">
        <v>3.9</v>
      </c>
    </row>
    <row r="23" spans="1:17" ht="25.5" customHeight="1" x14ac:dyDescent="0.3">
      <c r="A23" s="200"/>
      <c r="B23" s="120" t="s">
        <v>24</v>
      </c>
      <c r="C23" s="200">
        <v>80</v>
      </c>
      <c r="D23" s="115">
        <v>5.4</v>
      </c>
      <c r="E23" s="115">
        <v>1.04</v>
      </c>
      <c r="F23" s="115">
        <v>32</v>
      </c>
      <c r="G23" s="115">
        <v>161</v>
      </c>
      <c r="H23" s="115">
        <v>0.14000000000000001</v>
      </c>
      <c r="I23" s="115">
        <v>0</v>
      </c>
      <c r="J23" s="115">
        <v>0</v>
      </c>
      <c r="K23" s="115">
        <v>1.1000000000000001</v>
      </c>
      <c r="L23" s="115">
        <v>37.6</v>
      </c>
      <c r="M23" s="115">
        <v>125</v>
      </c>
      <c r="N23" s="115">
        <v>39</v>
      </c>
      <c r="O23" s="115">
        <v>3.1</v>
      </c>
      <c r="Q23" s="81"/>
    </row>
    <row r="24" spans="1:17" ht="18" x14ac:dyDescent="0.35">
      <c r="A24" s="13"/>
      <c r="B24" s="13"/>
      <c r="C24" s="203"/>
      <c r="D24" s="61">
        <f t="shared" ref="D24:O24" si="2">SUM(D16:D23)</f>
        <v>44.800000000000004</v>
      </c>
      <c r="E24" s="61">
        <f t="shared" si="2"/>
        <v>46.74</v>
      </c>
      <c r="F24" s="61">
        <f t="shared" si="2"/>
        <v>193</v>
      </c>
      <c r="G24" s="61">
        <f t="shared" si="2"/>
        <v>1523</v>
      </c>
      <c r="H24" s="61">
        <f t="shared" si="2"/>
        <v>0.73000000000000009</v>
      </c>
      <c r="I24" s="61">
        <f t="shared" si="2"/>
        <v>103.7</v>
      </c>
      <c r="J24" s="61">
        <f t="shared" si="2"/>
        <v>80.8</v>
      </c>
      <c r="K24" s="61">
        <f t="shared" si="2"/>
        <v>25.720000000000002</v>
      </c>
      <c r="L24" s="61">
        <f t="shared" si="2"/>
        <v>390</v>
      </c>
      <c r="M24" s="61">
        <f t="shared" si="2"/>
        <v>910.4</v>
      </c>
      <c r="N24" s="61">
        <f t="shared" si="2"/>
        <v>292.8</v>
      </c>
      <c r="O24" s="61">
        <f t="shared" si="2"/>
        <v>22.2</v>
      </c>
    </row>
    <row r="25" spans="1:17" ht="18" x14ac:dyDescent="0.35">
      <c r="A25" s="247" t="s">
        <v>30</v>
      </c>
      <c r="B25" s="247"/>
      <c r="C25" s="247"/>
      <c r="D25" s="247"/>
      <c r="E25" s="247"/>
      <c r="F25" s="247"/>
      <c r="G25" s="247"/>
      <c r="H25" s="13"/>
      <c r="I25" s="13"/>
      <c r="J25" s="13"/>
      <c r="K25" s="13"/>
      <c r="L25" s="13"/>
      <c r="M25" s="13"/>
      <c r="N25" s="13"/>
      <c r="O25" s="13"/>
    </row>
    <row r="26" spans="1:17" ht="45" customHeight="1" x14ac:dyDescent="0.3">
      <c r="A26" s="200" t="s">
        <v>160</v>
      </c>
      <c r="B26" s="102" t="s">
        <v>107</v>
      </c>
      <c r="C26" s="121">
        <v>100</v>
      </c>
      <c r="D26" s="115">
        <v>2.7</v>
      </c>
      <c r="E26" s="115">
        <v>7.1</v>
      </c>
      <c r="F26" s="115">
        <v>14.5</v>
      </c>
      <c r="G26" s="115">
        <v>133</v>
      </c>
      <c r="H26" s="115">
        <v>0.03</v>
      </c>
      <c r="I26" s="115">
        <v>4.5999999999999996</v>
      </c>
      <c r="J26" s="115">
        <v>0</v>
      </c>
      <c r="K26" s="115">
        <v>14.8</v>
      </c>
      <c r="L26" s="115">
        <v>90.9</v>
      </c>
      <c r="M26" s="115">
        <v>55.8</v>
      </c>
      <c r="N26" s="115">
        <v>18.100000000000001</v>
      </c>
      <c r="O26" s="115">
        <v>0.7</v>
      </c>
    </row>
    <row r="27" spans="1:17" ht="54" x14ac:dyDescent="0.3">
      <c r="A27" s="200">
        <v>294</v>
      </c>
      <c r="B27" s="102" t="s">
        <v>104</v>
      </c>
      <c r="C27" s="200">
        <v>80</v>
      </c>
      <c r="D27" s="115">
        <v>12.6</v>
      </c>
      <c r="E27" s="115">
        <v>12.3</v>
      </c>
      <c r="F27" s="115">
        <v>12.1</v>
      </c>
      <c r="G27" s="115">
        <v>214</v>
      </c>
      <c r="H27" s="115">
        <v>0.14000000000000001</v>
      </c>
      <c r="I27" s="115">
        <v>0.6</v>
      </c>
      <c r="J27" s="115">
        <v>39.1</v>
      </c>
      <c r="K27" s="115">
        <v>51</v>
      </c>
      <c r="L27" s="115">
        <v>58</v>
      </c>
      <c r="M27" s="115">
        <v>60</v>
      </c>
      <c r="N27" s="115">
        <v>16.7</v>
      </c>
      <c r="O27" s="115">
        <v>2.7</v>
      </c>
    </row>
    <row r="28" spans="1:17" ht="36" x14ac:dyDescent="0.3">
      <c r="A28" s="200">
        <v>203</v>
      </c>
      <c r="B28" s="120" t="s">
        <v>92</v>
      </c>
      <c r="C28" s="200">
        <v>150</v>
      </c>
      <c r="D28" s="115">
        <v>5.7</v>
      </c>
      <c r="E28" s="115">
        <v>6</v>
      </c>
      <c r="F28" s="115">
        <v>32</v>
      </c>
      <c r="G28" s="115">
        <v>205</v>
      </c>
      <c r="H28" s="115">
        <v>0.06</v>
      </c>
      <c r="I28" s="115">
        <v>0</v>
      </c>
      <c r="J28" s="115">
        <v>30</v>
      </c>
      <c r="K28" s="115">
        <v>0.8</v>
      </c>
      <c r="L28" s="115">
        <v>12.7</v>
      </c>
      <c r="M28" s="115">
        <v>39.4</v>
      </c>
      <c r="N28" s="115">
        <v>8.5</v>
      </c>
      <c r="O28" s="115">
        <v>0.8</v>
      </c>
    </row>
    <row r="29" spans="1:17" ht="56.25" customHeight="1" x14ac:dyDescent="0.3">
      <c r="A29" s="105">
        <v>222</v>
      </c>
      <c r="B29" s="15" t="s">
        <v>182</v>
      </c>
      <c r="C29" s="200">
        <v>280</v>
      </c>
      <c r="D29" s="115">
        <v>36</v>
      </c>
      <c r="E29" s="115">
        <v>28.3</v>
      </c>
      <c r="F29" s="115">
        <v>92.8</v>
      </c>
      <c r="G29" s="115">
        <v>772</v>
      </c>
      <c r="H29" s="115">
        <v>0.2</v>
      </c>
      <c r="I29" s="115">
        <v>1.2</v>
      </c>
      <c r="J29" s="115">
        <v>166.8</v>
      </c>
      <c r="K29" s="115">
        <v>1.2</v>
      </c>
      <c r="L29" s="115">
        <v>508</v>
      </c>
      <c r="M29" s="115">
        <v>560</v>
      </c>
      <c r="N29" s="115">
        <v>75.5</v>
      </c>
      <c r="O29" s="115">
        <v>2.2000000000000002</v>
      </c>
    </row>
    <row r="30" spans="1:17" ht="38.25" customHeight="1" x14ac:dyDescent="0.3">
      <c r="A30" s="200">
        <v>376</v>
      </c>
      <c r="B30" s="120" t="s">
        <v>20</v>
      </c>
      <c r="C30" s="200" t="s">
        <v>19</v>
      </c>
      <c r="D30" s="115">
        <v>7.0000000000000007E-2</v>
      </c>
      <c r="E30" s="115">
        <v>0.02</v>
      </c>
      <c r="F30" s="115">
        <v>15</v>
      </c>
      <c r="G30" s="115">
        <v>60</v>
      </c>
      <c r="H30" s="115">
        <v>0</v>
      </c>
      <c r="I30" s="115">
        <v>0.03</v>
      </c>
      <c r="J30" s="115">
        <v>0</v>
      </c>
      <c r="K30" s="115">
        <v>0</v>
      </c>
      <c r="L30" s="115">
        <v>11</v>
      </c>
      <c r="M30" s="115">
        <v>2.8</v>
      </c>
      <c r="N30" s="115">
        <v>1.4</v>
      </c>
      <c r="O30" s="115">
        <v>0.2</v>
      </c>
    </row>
    <row r="31" spans="1:17" ht="36" x14ac:dyDescent="0.3">
      <c r="A31" s="200"/>
      <c r="B31" s="120" t="s">
        <v>21</v>
      </c>
      <c r="C31" s="200">
        <v>60</v>
      </c>
      <c r="D31" s="115">
        <v>4</v>
      </c>
      <c r="E31" s="115">
        <v>0.7</v>
      </c>
      <c r="F31" s="115">
        <v>20</v>
      </c>
      <c r="G31" s="115">
        <v>104</v>
      </c>
      <c r="H31" s="115">
        <v>0.1</v>
      </c>
      <c r="I31" s="115">
        <v>0</v>
      </c>
      <c r="J31" s="115">
        <v>0</v>
      </c>
      <c r="K31" s="115">
        <v>0.8</v>
      </c>
      <c r="L31" s="115">
        <v>21</v>
      </c>
      <c r="M31" s="115">
        <v>95</v>
      </c>
      <c r="N31" s="115">
        <v>28</v>
      </c>
      <c r="O31" s="115">
        <v>2.2999999999999998</v>
      </c>
    </row>
    <row r="32" spans="1:17" ht="24" customHeight="1" x14ac:dyDescent="0.3">
      <c r="A32" s="200"/>
      <c r="B32" s="120" t="s">
        <v>24</v>
      </c>
      <c r="C32" s="200">
        <v>70</v>
      </c>
      <c r="D32" s="115">
        <v>4.7</v>
      </c>
      <c r="E32" s="115">
        <v>0.9</v>
      </c>
      <c r="F32" s="115">
        <v>28</v>
      </c>
      <c r="G32" s="115">
        <v>140</v>
      </c>
      <c r="H32" s="115">
        <v>0.12</v>
      </c>
      <c r="I32" s="115">
        <v>0</v>
      </c>
      <c r="J32" s="115">
        <v>0</v>
      </c>
      <c r="K32" s="115">
        <v>0.9</v>
      </c>
      <c r="L32" s="115">
        <v>33</v>
      </c>
      <c r="M32" s="115">
        <v>110</v>
      </c>
      <c r="N32" s="115">
        <v>34</v>
      </c>
      <c r="O32" s="115">
        <v>2.7</v>
      </c>
    </row>
    <row r="33" spans="1:15" ht="18" x14ac:dyDescent="0.35">
      <c r="A33" s="13"/>
      <c r="B33" s="13"/>
      <c r="C33" s="13"/>
      <c r="D33" s="61">
        <f>D26+D27+D28+D29+D30+D31+D32</f>
        <v>65.77</v>
      </c>
      <c r="E33" s="61">
        <f t="shared" ref="E33:O33" si="3">E26+E27+E28+E29+E30+E31+E32</f>
        <v>55.320000000000007</v>
      </c>
      <c r="F33" s="61">
        <f t="shared" si="3"/>
        <v>214.4</v>
      </c>
      <c r="G33" s="61">
        <f t="shared" si="3"/>
        <v>1628</v>
      </c>
      <c r="H33" s="61">
        <f t="shared" si="3"/>
        <v>0.65</v>
      </c>
      <c r="I33" s="61">
        <f t="shared" si="3"/>
        <v>6.43</v>
      </c>
      <c r="J33" s="61">
        <f t="shared" si="3"/>
        <v>235.9</v>
      </c>
      <c r="K33" s="61">
        <f t="shared" si="3"/>
        <v>69.5</v>
      </c>
      <c r="L33" s="61">
        <f t="shared" si="3"/>
        <v>734.6</v>
      </c>
      <c r="M33" s="61">
        <f t="shared" si="3"/>
        <v>923</v>
      </c>
      <c r="N33" s="61">
        <f t="shared" si="3"/>
        <v>182.2</v>
      </c>
      <c r="O33" s="61">
        <f t="shared" si="3"/>
        <v>11.600000000000001</v>
      </c>
    </row>
    <row r="34" spans="1:15" ht="18" x14ac:dyDescent="0.35">
      <c r="A34" s="247" t="s">
        <v>36</v>
      </c>
      <c r="B34" s="247"/>
      <c r="C34" s="247"/>
      <c r="D34" s="247"/>
      <c r="E34" s="247"/>
      <c r="F34" s="247"/>
      <c r="G34" s="247"/>
      <c r="H34" s="13"/>
      <c r="I34" s="13"/>
      <c r="J34" s="13"/>
      <c r="K34" s="13"/>
      <c r="L34" s="13"/>
      <c r="M34" s="13"/>
      <c r="N34" s="13"/>
      <c r="O34" s="13"/>
    </row>
    <row r="35" spans="1:15" ht="39" customHeight="1" x14ac:dyDescent="0.3">
      <c r="A35" s="162">
        <v>386</v>
      </c>
      <c r="B35" s="102" t="s">
        <v>226</v>
      </c>
      <c r="C35" s="200">
        <v>200</v>
      </c>
      <c r="D35" s="115">
        <v>5.8</v>
      </c>
      <c r="E35" s="115">
        <v>5</v>
      </c>
      <c r="F35" s="115">
        <v>8.4</v>
      </c>
      <c r="G35" s="115">
        <v>102</v>
      </c>
      <c r="H35" s="115">
        <v>0.04</v>
      </c>
      <c r="I35" s="115">
        <v>0.6</v>
      </c>
      <c r="J35" s="115">
        <v>40</v>
      </c>
      <c r="K35" s="115">
        <v>0</v>
      </c>
      <c r="L35" s="115">
        <v>240</v>
      </c>
      <c r="M35" s="115">
        <v>180</v>
      </c>
      <c r="N35" s="115">
        <v>28</v>
      </c>
      <c r="O35" s="115">
        <v>0.2</v>
      </c>
    </row>
    <row r="36" spans="1:15" ht="18" x14ac:dyDescent="0.35">
      <c r="A36" s="13"/>
      <c r="B36" s="13"/>
      <c r="C36" s="13"/>
      <c r="D36" s="61">
        <f>D35</f>
        <v>5.8</v>
      </c>
      <c r="E36" s="61">
        <f t="shared" ref="E36:O36" si="4">E35</f>
        <v>5</v>
      </c>
      <c r="F36" s="61">
        <f t="shared" si="4"/>
        <v>8.4</v>
      </c>
      <c r="G36" s="61">
        <f t="shared" si="4"/>
        <v>102</v>
      </c>
      <c r="H36" s="61">
        <f t="shared" si="4"/>
        <v>0.04</v>
      </c>
      <c r="I36" s="61">
        <f t="shared" si="4"/>
        <v>0.6</v>
      </c>
      <c r="J36" s="61">
        <f t="shared" si="4"/>
        <v>40</v>
      </c>
      <c r="K36" s="61">
        <f t="shared" si="4"/>
        <v>0</v>
      </c>
      <c r="L36" s="61">
        <f t="shared" si="4"/>
        <v>240</v>
      </c>
      <c r="M36" s="61">
        <f t="shared" si="4"/>
        <v>180</v>
      </c>
      <c r="N36" s="61">
        <f t="shared" si="4"/>
        <v>28</v>
      </c>
      <c r="O36" s="61">
        <f t="shared" si="4"/>
        <v>0.2</v>
      </c>
    </row>
    <row r="37" spans="1:15" ht="18" x14ac:dyDescent="0.35">
      <c r="A37" s="13"/>
      <c r="B37" s="13"/>
      <c r="C37" s="13"/>
      <c r="D37" s="61">
        <f t="shared" ref="D37:O37" si="5">D36+D33+D14+D24+D10</f>
        <v>151.13</v>
      </c>
      <c r="E37" s="61">
        <f t="shared" si="5"/>
        <v>153.34</v>
      </c>
      <c r="F37" s="61">
        <f t="shared" si="5"/>
        <v>546.46</v>
      </c>
      <c r="G37" s="61">
        <f t="shared" si="5"/>
        <v>4330</v>
      </c>
      <c r="H37" s="61">
        <f t="shared" si="5"/>
        <v>1.9680000000000004</v>
      </c>
      <c r="I37" s="61">
        <f t="shared" si="5"/>
        <v>116.28999999999999</v>
      </c>
      <c r="J37" s="61">
        <f t="shared" si="5"/>
        <v>617.29999999999995</v>
      </c>
      <c r="K37" s="61">
        <f t="shared" si="5"/>
        <v>97.53</v>
      </c>
      <c r="L37" s="61">
        <f t="shared" si="5"/>
        <v>2212.1999999999998</v>
      </c>
      <c r="M37" s="61">
        <f t="shared" si="5"/>
        <v>2899.4</v>
      </c>
      <c r="N37" s="61">
        <f t="shared" si="5"/>
        <v>681.90000000000009</v>
      </c>
      <c r="O37" s="61">
        <f t="shared" si="5"/>
        <v>40.700000000000003</v>
      </c>
    </row>
    <row r="38" spans="1:15" x14ac:dyDescent="0.3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</sheetData>
  <mergeCells count="13">
    <mergeCell ref="A15:G15"/>
    <mergeCell ref="A11:G11"/>
    <mergeCell ref="A34:G34"/>
    <mergeCell ref="A25:G25"/>
    <mergeCell ref="L1:O1"/>
    <mergeCell ref="A4:F4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70866141732283472" right="0.28000000000000003" top="0.74803149606299213" bottom="0.74803149606299213" header="0.31496062992125984" footer="0.31496062992125984"/>
  <pageSetup paperSize="9" scale="65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B7" zoomScaleNormal="85" workbookViewId="0">
      <selection sqref="A1:O35"/>
    </sheetView>
  </sheetViews>
  <sheetFormatPr defaultColWidth="9.109375" defaultRowHeight="15.6" x14ac:dyDescent="0.3"/>
  <cols>
    <col min="1" max="1" width="7" style="63" customWidth="1"/>
    <col min="2" max="2" width="19" style="63" customWidth="1"/>
    <col min="3" max="3" width="6.44140625" style="63" customWidth="1"/>
    <col min="4" max="4" width="9.109375" style="63" customWidth="1"/>
    <col min="5" max="5" width="9.33203125" style="63" bestFit="1" customWidth="1"/>
    <col min="6" max="6" width="8.88671875" style="63" customWidth="1"/>
    <col min="7" max="7" width="11" style="63" customWidth="1"/>
    <col min="8" max="8" width="6.33203125" style="63" customWidth="1"/>
    <col min="9" max="9" width="7.88671875" style="63" customWidth="1"/>
    <col min="10" max="10" width="8.88671875" style="63" customWidth="1"/>
    <col min="11" max="11" width="8.5546875" style="63" bestFit="1" customWidth="1"/>
    <col min="12" max="12" width="10.44140625" style="63" customWidth="1"/>
    <col min="13" max="13" width="10.6640625" style="63" customWidth="1"/>
    <col min="14" max="14" width="9.6640625" style="63" bestFit="1" customWidth="1"/>
    <col min="15" max="15" width="7.44140625" style="63" customWidth="1"/>
    <col min="16" max="16384" width="9.109375" style="63"/>
  </cols>
  <sheetData>
    <row r="1" spans="1:15" ht="18" x14ac:dyDescent="0.3">
      <c r="A1" s="266" t="s">
        <v>0</v>
      </c>
      <c r="B1" s="251" t="s">
        <v>1</v>
      </c>
      <c r="C1" s="251" t="s">
        <v>2</v>
      </c>
      <c r="D1" s="251" t="s">
        <v>3</v>
      </c>
      <c r="E1" s="251"/>
      <c r="F1" s="251"/>
      <c r="G1" s="251" t="s">
        <v>4</v>
      </c>
      <c r="H1" s="251" t="s">
        <v>5</v>
      </c>
      <c r="I1" s="251"/>
      <c r="J1" s="251"/>
      <c r="K1" s="251"/>
      <c r="L1" s="251" t="s">
        <v>6</v>
      </c>
      <c r="M1" s="251"/>
      <c r="N1" s="251"/>
      <c r="O1" s="253"/>
    </row>
    <row r="2" spans="1:15" ht="40.5" customHeight="1" thickBot="1" x14ac:dyDescent="0.35">
      <c r="A2" s="260"/>
      <c r="B2" s="261"/>
      <c r="C2" s="261"/>
      <c r="D2" s="202" t="s">
        <v>7</v>
      </c>
      <c r="E2" s="202" t="s">
        <v>8</v>
      </c>
      <c r="F2" s="202" t="s">
        <v>9</v>
      </c>
      <c r="G2" s="261"/>
      <c r="H2" s="202" t="s">
        <v>50</v>
      </c>
      <c r="I2" s="202" t="s">
        <v>10</v>
      </c>
      <c r="J2" s="202" t="s">
        <v>11</v>
      </c>
      <c r="K2" s="202" t="s">
        <v>12</v>
      </c>
      <c r="L2" s="202" t="s">
        <v>13</v>
      </c>
      <c r="M2" s="202" t="s">
        <v>14</v>
      </c>
      <c r="N2" s="202" t="s">
        <v>15</v>
      </c>
      <c r="O2" s="11" t="s">
        <v>16</v>
      </c>
    </row>
    <row r="3" spans="1:15" ht="18.75" customHeight="1" x14ac:dyDescent="0.3">
      <c r="A3" s="295" t="s">
        <v>61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7"/>
    </row>
    <row r="4" spans="1:15" ht="18" x14ac:dyDescent="0.35">
      <c r="A4" s="265" t="s">
        <v>37</v>
      </c>
      <c r="B4" s="265"/>
      <c r="C4" s="265"/>
      <c r="D4" s="265"/>
      <c r="E4" s="265"/>
      <c r="F4" s="265"/>
      <c r="G4" s="265"/>
      <c r="H4" s="8"/>
      <c r="I4" s="8"/>
      <c r="J4" s="8"/>
      <c r="K4" s="8"/>
      <c r="L4" s="8"/>
      <c r="M4" s="8"/>
      <c r="N4" s="8"/>
      <c r="O4" s="8"/>
    </row>
    <row r="5" spans="1:15" ht="55.5" customHeight="1" x14ac:dyDescent="0.3">
      <c r="A5" s="200">
        <v>182</v>
      </c>
      <c r="B5" s="102" t="s">
        <v>90</v>
      </c>
      <c r="C5" s="200">
        <v>250</v>
      </c>
      <c r="D5" s="115">
        <v>5.7</v>
      </c>
      <c r="E5" s="115">
        <v>12.2</v>
      </c>
      <c r="F5" s="115">
        <v>49.3</v>
      </c>
      <c r="G5" s="115">
        <v>331</v>
      </c>
      <c r="H5" s="115">
        <v>7.0000000000000007E-2</v>
      </c>
      <c r="I5" s="115">
        <v>1.3</v>
      </c>
      <c r="J5" s="115">
        <v>65.900000000000006</v>
      </c>
      <c r="K5" s="115">
        <v>0.23</v>
      </c>
      <c r="L5" s="115">
        <v>147</v>
      </c>
      <c r="M5" s="115">
        <v>156.80000000000001</v>
      </c>
      <c r="N5" s="115">
        <v>34.200000000000003</v>
      </c>
      <c r="O5" s="115">
        <v>0.6</v>
      </c>
    </row>
    <row r="6" spans="1:15" ht="36.75" customHeight="1" x14ac:dyDescent="0.3">
      <c r="A6" s="105">
        <v>379</v>
      </c>
      <c r="B6" s="104" t="s">
        <v>66</v>
      </c>
      <c r="C6" s="200">
        <v>200</v>
      </c>
      <c r="D6" s="115">
        <v>3.1</v>
      </c>
      <c r="E6" s="115">
        <v>2.7</v>
      </c>
      <c r="F6" s="115">
        <v>15.9</v>
      </c>
      <c r="G6" s="115">
        <v>100</v>
      </c>
      <c r="H6" s="115">
        <v>0.04</v>
      </c>
      <c r="I6" s="115">
        <v>1.3</v>
      </c>
      <c r="J6" s="115">
        <v>20</v>
      </c>
      <c r="K6" s="115">
        <v>0.5</v>
      </c>
      <c r="L6" s="115">
        <v>125</v>
      </c>
      <c r="M6" s="115">
        <v>90</v>
      </c>
      <c r="N6" s="115">
        <v>14</v>
      </c>
      <c r="O6" s="115">
        <v>0.1</v>
      </c>
    </row>
    <row r="7" spans="1:15" ht="36" x14ac:dyDescent="0.3">
      <c r="A7" s="200"/>
      <c r="B7" s="102" t="s">
        <v>21</v>
      </c>
      <c r="C7" s="200">
        <v>90</v>
      </c>
      <c r="D7" s="115">
        <v>5.9</v>
      </c>
      <c r="E7" s="115">
        <v>1.08</v>
      </c>
      <c r="F7" s="115">
        <v>30</v>
      </c>
      <c r="G7" s="115">
        <v>156</v>
      </c>
      <c r="H7" s="115">
        <v>0.16</v>
      </c>
      <c r="I7" s="115">
        <v>0</v>
      </c>
      <c r="J7" s="115">
        <v>0</v>
      </c>
      <c r="K7" s="115">
        <v>1.2</v>
      </c>
      <c r="L7" s="115">
        <v>31.5</v>
      </c>
      <c r="M7" s="115">
        <v>142</v>
      </c>
      <c r="N7" s="115">
        <v>42.3</v>
      </c>
      <c r="O7" s="115">
        <v>3.5</v>
      </c>
    </row>
    <row r="8" spans="1:15" ht="36" x14ac:dyDescent="0.3">
      <c r="A8" s="200">
        <v>14</v>
      </c>
      <c r="B8" s="102" t="s">
        <v>22</v>
      </c>
      <c r="C8" s="200">
        <v>20</v>
      </c>
      <c r="D8" s="115">
        <v>0.16</v>
      </c>
      <c r="E8" s="115">
        <v>14.5</v>
      </c>
      <c r="F8" s="115">
        <v>0.26</v>
      </c>
      <c r="G8" s="115">
        <v>132</v>
      </c>
      <c r="H8" s="115">
        <v>0</v>
      </c>
      <c r="I8" s="115">
        <v>0</v>
      </c>
      <c r="J8" s="115">
        <v>80</v>
      </c>
      <c r="K8" s="115">
        <v>0.22</v>
      </c>
      <c r="L8" s="115">
        <v>2.4</v>
      </c>
      <c r="M8" s="115">
        <v>6</v>
      </c>
      <c r="N8" s="115">
        <v>0</v>
      </c>
      <c r="O8" s="115">
        <v>0.04</v>
      </c>
    </row>
    <row r="9" spans="1:15" ht="18" x14ac:dyDescent="0.35">
      <c r="A9" s="203"/>
      <c r="B9" s="203"/>
      <c r="C9" s="203"/>
      <c r="D9" s="61">
        <f t="shared" ref="D9:O9" si="0">D5+D6+D7+D8</f>
        <v>14.860000000000001</v>
      </c>
      <c r="E9" s="61">
        <f t="shared" si="0"/>
        <v>30.479999999999997</v>
      </c>
      <c r="F9" s="61">
        <f t="shared" si="0"/>
        <v>95.460000000000008</v>
      </c>
      <c r="G9" s="61">
        <f t="shared" si="0"/>
        <v>719</v>
      </c>
      <c r="H9" s="61">
        <f t="shared" si="0"/>
        <v>0.27</v>
      </c>
      <c r="I9" s="61">
        <f t="shared" si="0"/>
        <v>2.6</v>
      </c>
      <c r="J9" s="61">
        <f t="shared" si="0"/>
        <v>165.9</v>
      </c>
      <c r="K9" s="61">
        <f t="shared" si="0"/>
        <v>2.15</v>
      </c>
      <c r="L9" s="61">
        <f t="shared" si="0"/>
        <v>305.89999999999998</v>
      </c>
      <c r="M9" s="61">
        <f t="shared" si="0"/>
        <v>394.8</v>
      </c>
      <c r="N9" s="61">
        <f t="shared" si="0"/>
        <v>90.5</v>
      </c>
      <c r="O9" s="61">
        <f t="shared" si="0"/>
        <v>4.24</v>
      </c>
    </row>
    <row r="10" spans="1:15" ht="18" x14ac:dyDescent="0.35">
      <c r="A10" s="247" t="s">
        <v>53</v>
      </c>
      <c r="B10" s="247"/>
      <c r="C10" s="247"/>
      <c r="D10" s="247"/>
      <c r="E10" s="247"/>
      <c r="F10" s="247"/>
      <c r="G10" s="247"/>
      <c r="H10" s="203"/>
      <c r="I10" s="203"/>
      <c r="J10" s="203"/>
      <c r="K10" s="203"/>
      <c r="L10" s="203"/>
      <c r="M10" s="203"/>
      <c r="N10" s="203"/>
      <c r="O10" s="203"/>
    </row>
    <row r="11" spans="1:15" ht="22.5" customHeight="1" x14ac:dyDescent="0.3">
      <c r="A11" s="200">
        <v>389</v>
      </c>
      <c r="B11" s="120" t="s">
        <v>142</v>
      </c>
      <c r="C11" s="200">
        <v>200</v>
      </c>
      <c r="D11" s="115">
        <v>1</v>
      </c>
      <c r="E11" s="115">
        <v>0</v>
      </c>
      <c r="F11" s="115">
        <v>20</v>
      </c>
      <c r="G11" s="115">
        <v>84</v>
      </c>
      <c r="H11" s="115">
        <v>0.02</v>
      </c>
      <c r="I11" s="115">
        <v>4</v>
      </c>
      <c r="J11" s="115">
        <v>0</v>
      </c>
      <c r="K11" s="115">
        <v>0.2</v>
      </c>
      <c r="L11" s="115">
        <v>14</v>
      </c>
      <c r="M11" s="115">
        <v>14</v>
      </c>
      <c r="N11" s="115">
        <v>8</v>
      </c>
      <c r="O11" s="115">
        <v>2.8</v>
      </c>
    </row>
    <row r="12" spans="1:15" ht="18" x14ac:dyDescent="0.3">
      <c r="A12" s="200"/>
      <c r="B12" s="120" t="s">
        <v>146</v>
      </c>
      <c r="C12" s="200">
        <v>30</v>
      </c>
      <c r="D12" s="115">
        <v>3.7</v>
      </c>
      <c r="E12" s="115">
        <v>1.2</v>
      </c>
      <c r="F12" s="115">
        <v>23</v>
      </c>
      <c r="G12" s="115">
        <v>113</v>
      </c>
      <c r="H12" s="115">
        <v>0.03</v>
      </c>
      <c r="I12" s="115">
        <v>0</v>
      </c>
      <c r="J12" s="115">
        <v>0.02</v>
      </c>
      <c r="K12" s="115">
        <v>0</v>
      </c>
      <c r="L12" s="115">
        <v>8.6999999999999993</v>
      </c>
      <c r="M12" s="115">
        <v>32.200000000000003</v>
      </c>
      <c r="N12" s="115">
        <v>6.6</v>
      </c>
      <c r="O12" s="115">
        <v>0.5</v>
      </c>
    </row>
    <row r="13" spans="1:15" ht="27" customHeight="1" x14ac:dyDescent="0.35">
      <c r="A13" s="203"/>
      <c r="B13" s="203"/>
      <c r="C13" s="203"/>
      <c r="D13" s="61">
        <f>D11+D12</f>
        <v>4.7</v>
      </c>
      <c r="E13" s="61">
        <f t="shared" ref="E13:O13" si="1">E11+E12</f>
        <v>1.2</v>
      </c>
      <c r="F13" s="61">
        <f t="shared" si="1"/>
        <v>43</v>
      </c>
      <c r="G13" s="61">
        <f t="shared" si="1"/>
        <v>197</v>
      </c>
      <c r="H13" s="61">
        <f t="shared" si="1"/>
        <v>0.05</v>
      </c>
      <c r="I13" s="61">
        <f t="shared" si="1"/>
        <v>4</v>
      </c>
      <c r="J13" s="61">
        <f t="shared" si="1"/>
        <v>0.02</v>
      </c>
      <c r="K13" s="61">
        <f t="shared" si="1"/>
        <v>0.2</v>
      </c>
      <c r="L13" s="61">
        <f t="shared" si="1"/>
        <v>22.7</v>
      </c>
      <c r="M13" s="61">
        <f t="shared" si="1"/>
        <v>46.2</v>
      </c>
      <c r="N13" s="61">
        <f t="shared" si="1"/>
        <v>14.6</v>
      </c>
      <c r="O13" s="61">
        <f t="shared" si="1"/>
        <v>3.3</v>
      </c>
    </row>
    <row r="14" spans="1:15" ht="18" x14ac:dyDescent="0.35">
      <c r="A14" s="247" t="s">
        <v>38</v>
      </c>
      <c r="B14" s="247"/>
      <c r="C14" s="247"/>
      <c r="D14" s="247"/>
      <c r="E14" s="247"/>
      <c r="F14" s="247"/>
      <c r="G14" s="247"/>
      <c r="H14" s="203"/>
      <c r="I14" s="203"/>
      <c r="J14" s="203"/>
      <c r="K14" s="203"/>
      <c r="L14" s="203"/>
      <c r="M14" s="203"/>
      <c r="N14" s="203"/>
      <c r="O14" s="203"/>
    </row>
    <row r="15" spans="1:15" ht="35.25" customHeight="1" x14ac:dyDescent="0.3">
      <c r="A15" s="138">
        <v>131</v>
      </c>
      <c r="B15" s="139" t="s">
        <v>209</v>
      </c>
      <c r="C15" s="138">
        <v>100</v>
      </c>
      <c r="D15" s="140">
        <v>3.3</v>
      </c>
      <c r="E15" s="140">
        <v>3.7</v>
      </c>
      <c r="F15" s="140">
        <v>6.2</v>
      </c>
      <c r="G15" s="140">
        <v>72</v>
      </c>
      <c r="H15" s="140">
        <v>7.0000000000000007E-2</v>
      </c>
      <c r="I15" s="140">
        <v>11.3</v>
      </c>
      <c r="J15" s="140">
        <v>20</v>
      </c>
      <c r="K15" s="140">
        <v>0.28000000000000003</v>
      </c>
      <c r="L15" s="140">
        <v>27.4</v>
      </c>
      <c r="M15" s="140">
        <v>71.5</v>
      </c>
      <c r="N15" s="140">
        <v>23.4</v>
      </c>
      <c r="O15" s="140">
        <v>0.8</v>
      </c>
    </row>
    <row r="16" spans="1:15" ht="72" x14ac:dyDescent="0.3">
      <c r="A16" s="200">
        <v>82</v>
      </c>
      <c r="B16" s="102" t="s">
        <v>116</v>
      </c>
      <c r="C16" s="200" t="s">
        <v>111</v>
      </c>
      <c r="D16" s="115">
        <v>2.16</v>
      </c>
      <c r="E16" s="115">
        <v>5.9</v>
      </c>
      <c r="F16" s="115">
        <v>13</v>
      </c>
      <c r="G16" s="115">
        <v>125</v>
      </c>
      <c r="H16" s="115">
        <v>0.05</v>
      </c>
      <c r="I16" s="115">
        <v>12.8</v>
      </c>
      <c r="J16" s="115">
        <v>0</v>
      </c>
      <c r="K16" s="115">
        <v>0</v>
      </c>
      <c r="L16" s="115">
        <v>59.6</v>
      </c>
      <c r="M16" s="115">
        <v>65</v>
      </c>
      <c r="N16" s="115">
        <v>31</v>
      </c>
      <c r="O16" s="115">
        <v>1.4</v>
      </c>
    </row>
    <row r="17" spans="1:17" ht="36" customHeight="1" x14ac:dyDescent="0.3">
      <c r="A17" s="138">
        <v>258</v>
      </c>
      <c r="B17" s="139" t="s">
        <v>210</v>
      </c>
      <c r="C17" s="138">
        <v>350</v>
      </c>
      <c r="D17" s="140">
        <v>32.9</v>
      </c>
      <c r="E17" s="140">
        <v>36.520000000000003</v>
      </c>
      <c r="F17" s="140">
        <v>30.92</v>
      </c>
      <c r="G17" s="140">
        <v>472.5</v>
      </c>
      <c r="H17" s="140">
        <v>0.2</v>
      </c>
      <c r="I17" s="140">
        <v>10.73</v>
      </c>
      <c r="J17" s="140">
        <v>0</v>
      </c>
      <c r="K17" s="140">
        <v>6.18</v>
      </c>
      <c r="L17" s="140">
        <v>64.63</v>
      </c>
      <c r="M17" s="140">
        <v>430.5</v>
      </c>
      <c r="N17" s="140">
        <v>84.93</v>
      </c>
      <c r="O17" s="140">
        <v>7.23</v>
      </c>
    </row>
    <row r="18" spans="1:17" ht="18" x14ac:dyDescent="0.3">
      <c r="A18" s="200">
        <v>349</v>
      </c>
      <c r="B18" s="102" t="s">
        <v>171</v>
      </c>
      <c r="C18" s="200">
        <v>200</v>
      </c>
      <c r="D18" s="115">
        <v>0.6</v>
      </c>
      <c r="E18" s="115">
        <v>0.08</v>
      </c>
      <c r="F18" s="115">
        <v>32</v>
      </c>
      <c r="G18" s="115">
        <v>132</v>
      </c>
      <c r="H18" s="115">
        <v>0.01</v>
      </c>
      <c r="I18" s="115">
        <v>0.6</v>
      </c>
      <c r="J18" s="115">
        <v>0</v>
      </c>
      <c r="K18" s="115">
        <v>0.4</v>
      </c>
      <c r="L18" s="115">
        <v>32</v>
      </c>
      <c r="M18" s="115">
        <v>23</v>
      </c>
      <c r="N18" s="115">
        <v>17</v>
      </c>
      <c r="O18" s="115">
        <v>0.6</v>
      </c>
    </row>
    <row r="19" spans="1:17" ht="18" x14ac:dyDescent="0.3">
      <c r="A19" s="200">
        <v>338</v>
      </c>
      <c r="B19" s="120" t="s">
        <v>166</v>
      </c>
      <c r="C19" s="200">
        <v>300</v>
      </c>
      <c r="D19" s="115">
        <v>1.2</v>
      </c>
      <c r="E19" s="115">
        <v>1.2</v>
      </c>
      <c r="F19" s="115">
        <v>19.600000000000001</v>
      </c>
      <c r="G19" s="115">
        <v>141</v>
      </c>
      <c r="H19" s="115">
        <v>0.03</v>
      </c>
      <c r="I19" s="115">
        <v>30</v>
      </c>
      <c r="J19" s="115">
        <v>0</v>
      </c>
      <c r="K19" s="115">
        <v>0.6</v>
      </c>
      <c r="L19" s="115">
        <v>48</v>
      </c>
      <c r="M19" s="115">
        <v>33</v>
      </c>
      <c r="N19" s="115">
        <v>27</v>
      </c>
      <c r="O19" s="115">
        <v>6.6</v>
      </c>
    </row>
    <row r="20" spans="1:17" ht="36" x14ac:dyDescent="0.3">
      <c r="A20" s="200"/>
      <c r="B20" s="102" t="s">
        <v>21</v>
      </c>
      <c r="C20" s="200">
        <v>100</v>
      </c>
      <c r="D20" s="115">
        <v>6.6</v>
      </c>
      <c r="E20" s="115">
        <v>1.2</v>
      </c>
      <c r="F20" s="115">
        <v>33.4</v>
      </c>
      <c r="G20" s="115">
        <v>174</v>
      </c>
      <c r="H20" s="115">
        <v>0.18</v>
      </c>
      <c r="I20" s="115">
        <v>0</v>
      </c>
      <c r="J20" s="115">
        <v>0</v>
      </c>
      <c r="K20" s="115">
        <v>1.4</v>
      </c>
      <c r="L20" s="115">
        <v>35</v>
      </c>
      <c r="M20" s="115">
        <v>158</v>
      </c>
      <c r="N20" s="115">
        <v>47</v>
      </c>
      <c r="O20" s="115">
        <v>3.9</v>
      </c>
    </row>
    <row r="21" spans="1:17" ht="24" customHeight="1" x14ac:dyDescent="0.3">
      <c r="A21" s="200"/>
      <c r="B21" s="200" t="s">
        <v>24</v>
      </c>
      <c r="C21" s="200">
        <v>80</v>
      </c>
      <c r="D21" s="115">
        <v>5.4</v>
      </c>
      <c r="E21" s="115">
        <v>1.04</v>
      </c>
      <c r="F21" s="115">
        <v>32</v>
      </c>
      <c r="G21" s="115">
        <v>161</v>
      </c>
      <c r="H21" s="115">
        <v>0.14000000000000001</v>
      </c>
      <c r="I21" s="115">
        <v>0</v>
      </c>
      <c r="J21" s="115">
        <v>0</v>
      </c>
      <c r="K21" s="115">
        <v>1.1000000000000001</v>
      </c>
      <c r="L21" s="115">
        <v>37.6</v>
      </c>
      <c r="M21" s="115">
        <v>125</v>
      </c>
      <c r="N21" s="115">
        <v>39</v>
      </c>
      <c r="O21" s="115">
        <v>3.1</v>
      </c>
      <c r="Q21" s="33"/>
    </row>
    <row r="22" spans="1:17" ht="18" x14ac:dyDescent="0.35">
      <c r="A22" s="203"/>
      <c r="B22" s="203"/>
      <c r="C22" s="203"/>
      <c r="D22" s="61">
        <f t="shared" ref="D22:O22" si="2">SUM(D15:D21)</f>
        <v>52.160000000000004</v>
      </c>
      <c r="E22" s="61">
        <f t="shared" si="2"/>
        <v>49.640000000000008</v>
      </c>
      <c r="F22" s="61">
        <f t="shared" si="2"/>
        <v>167.12</v>
      </c>
      <c r="G22" s="61">
        <f t="shared" si="2"/>
        <v>1277.5</v>
      </c>
      <c r="H22" s="61">
        <f t="shared" si="2"/>
        <v>0.68</v>
      </c>
      <c r="I22" s="61">
        <f t="shared" si="2"/>
        <v>65.430000000000007</v>
      </c>
      <c r="J22" s="61">
        <f t="shared" si="2"/>
        <v>20</v>
      </c>
      <c r="K22" s="61">
        <f t="shared" si="2"/>
        <v>9.9599999999999991</v>
      </c>
      <c r="L22" s="61">
        <f t="shared" si="2"/>
        <v>304.23</v>
      </c>
      <c r="M22" s="61">
        <f t="shared" si="2"/>
        <v>906</v>
      </c>
      <c r="N22" s="61">
        <f t="shared" si="2"/>
        <v>269.33000000000004</v>
      </c>
      <c r="O22" s="61">
        <f t="shared" si="2"/>
        <v>23.63</v>
      </c>
    </row>
    <row r="23" spans="1:17" ht="18" x14ac:dyDescent="0.35">
      <c r="A23" s="247" t="s">
        <v>30</v>
      </c>
      <c r="B23" s="247"/>
      <c r="C23" s="247"/>
      <c r="D23" s="247"/>
      <c r="E23" s="247"/>
      <c r="F23" s="247"/>
      <c r="G23" s="247"/>
      <c r="H23" s="203"/>
      <c r="I23" s="203"/>
      <c r="J23" s="203"/>
      <c r="K23" s="203"/>
      <c r="L23" s="203"/>
      <c r="M23" s="203"/>
      <c r="N23" s="203"/>
      <c r="O23" s="203"/>
    </row>
    <row r="24" spans="1:17" ht="36" x14ac:dyDescent="0.3">
      <c r="A24" s="200">
        <v>67</v>
      </c>
      <c r="B24" s="102" t="s">
        <v>196</v>
      </c>
      <c r="C24" s="200">
        <v>150</v>
      </c>
      <c r="D24" s="115">
        <v>2.1</v>
      </c>
      <c r="E24" s="115">
        <v>15</v>
      </c>
      <c r="F24" s="115">
        <v>10.8</v>
      </c>
      <c r="G24" s="115">
        <v>187</v>
      </c>
      <c r="H24" s="115">
        <v>0.04</v>
      </c>
      <c r="I24" s="115">
        <v>9.6</v>
      </c>
      <c r="J24" s="115">
        <v>0</v>
      </c>
      <c r="K24" s="115">
        <v>4.5</v>
      </c>
      <c r="L24" s="115">
        <v>31</v>
      </c>
      <c r="M24" s="115">
        <v>43.2</v>
      </c>
      <c r="N24" s="115">
        <v>19.5</v>
      </c>
      <c r="O24" s="115">
        <v>0.8</v>
      </c>
    </row>
    <row r="25" spans="1:17" ht="21.75" customHeight="1" x14ac:dyDescent="0.3">
      <c r="A25" s="200">
        <v>243</v>
      </c>
      <c r="B25" s="38" t="s">
        <v>159</v>
      </c>
      <c r="C25" s="121">
        <v>87</v>
      </c>
      <c r="D25" s="115">
        <v>8.6999999999999993</v>
      </c>
      <c r="E25" s="115">
        <v>24.6</v>
      </c>
      <c r="F25" s="115">
        <v>0.4</v>
      </c>
      <c r="G25" s="115">
        <v>259</v>
      </c>
      <c r="H25" s="115">
        <v>0.1</v>
      </c>
      <c r="I25" s="115">
        <v>0</v>
      </c>
      <c r="J25" s="115">
        <v>31.6</v>
      </c>
      <c r="K25" s="115">
        <v>0.4</v>
      </c>
      <c r="L25" s="115">
        <v>29.2</v>
      </c>
      <c r="M25" s="115">
        <v>128</v>
      </c>
      <c r="N25" s="115">
        <v>15.8</v>
      </c>
      <c r="O25" s="115">
        <v>1.4</v>
      </c>
    </row>
    <row r="26" spans="1:17" ht="45" customHeight="1" x14ac:dyDescent="0.3">
      <c r="A26" s="200">
        <v>171</v>
      </c>
      <c r="B26" s="102" t="s">
        <v>122</v>
      </c>
      <c r="C26" s="200">
        <v>200</v>
      </c>
      <c r="D26" s="115">
        <v>11</v>
      </c>
      <c r="E26" s="115">
        <v>12</v>
      </c>
      <c r="F26" s="115">
        <v>49.8</v>
      </c>
      <c r="G26" s="115">
        <v>350</v>
      </c>
      <c r="H26" s="115">
        <v>0.26</v>
      </c>
      <c r="I26" s="115">
        <v>0</v>
      </c>
      <c r="J26" s="115">
        <v>50</v>
      </c>
      <c r="K26" s="115">
        <v>0.37</v>
      </c>
      <c r="L26" s="115">
        <v>32</v>
      </c>
      <c r="M26" s="115">
        <v>262</v>
      </c>
      <c r="N26" s="115">
        <v>175</v>
      </c>
      <c r="O26" s="115">
        <v>5.8</v>
      </c>
    </row>
    <row r="27" spans="1:17" ht="43.5" customHeight="1" x14ac:dyDescent="0.3">
      <c r="A27" s="200">
        <v>376</v>
      </c>
      <c r="B27" s="102" t="s">
        <v>20</v>
      </c>
      <c r="C27" s="115" t="s">
        <v>19</v>
      </c>
      <c r="D27" s="115">
        <v>7.0000000000000007E-2</v>
      </c>
      <c r="E27" s="115">
        <v>0.02</v>
      </c>
      <c r="F27" s="115">
        <v>15</v>
      </c>
      <c r="G27" s="115">
        <v>60</v>
      </c>
      <c r="H27" s="115">
        <v>0</v>
      </c>
      <c r="I27" s="115">
        <v>0.03</v>
      </c>
      <c r="J27" s="115">
        <v>0</v>
      </c>
      <c r="K27" s="115">
        <v>0</v>
      </c>
      <c r="L27" s="115">
        <v>11</v>
      </c>
      <c r="M27" s="115">
        <v>2.8</v>
      </c>
      <c r="N27" s="115">
        <v>1.4</v>
      </c>
      <c r="O27" s="115">
        <v>0.2</v>
      </c>
    </row>
    <row r="28" spans="1:17" ht="36" x14ac:dyDescent="0.3">
      <c r="A28" s="200"/>
      <c r="B28" s="102" t="s">
        <v>21</v>
      </c>
      <c r="C28" s="200">
        <v>60</v>
      </c>
      <c r="D28" s="115">
        <v>3.9</v>
      </c>
      <c r="E28" s="115">
        <v>0.7</v>
      </c>
      <c r="F28" s="115">
        <v>20</v>
      </c>
      <c r="G28" s="115">
        <v>104</v>
      </c>
      <c r="H28" s="115">
        <v>0.1</v>
      </c>
      <c r="I28" s="115">
        <v>0</v>
      </c>
      <c r="J28" s="115">
        <v>0</v>
      </c>
      <c r="K28" s="115">
        <v>0.8</v>
      </c>
      <c r="L28" s="115">
        <v>21</v>
      </c>
      <c r="M28" s="115">
        <v>95</v>
      </c>
      <c r="N28" s="115">
        <v>28</v>
      </c>
      <c r="O28" s="115">
        <v>2.2999999999999998</v>
      </c>
    </row>
    <row r="29" spans="1:17" ht="24.75" customHeight="1" x14ac:dyDescent="0.3">
      <c r="A29" s="200"/>
      <c r="B29" s="102" t="s">
        <v>24</v>
      </c>
      <c r="C29" s="200">
        <v>70</v>
      </c>
      <c r="D29" s="115">
        <v>4.7</v>
      </c>
      <c r="E29" s="115">
        <v>0.9</v>
      </c>
      <c r="F29" s="115">
        <v>28</v>
      </c>
      <c r="G29" s="115">
        <v>140</v>
      </c>
      <c r="H29" s="115">
        <v>0.12</v>
      </c>
      <c r="I29" s="115">
        <v>0</v>
      </c>
      <c r="J29" s="115">
        <v>0</v>
      </c>
      <c r="K29" s="115">
        <v>0.9</v>
      </c>
      <c r="L29" s="115">
        <v>33</v>
      </c>
      <c r="M29" s="115">
        <v>110</v>
      </c>
      <c r="N29" s="115">
        <v>34.299999999999997</v>
      </c>
      <c r="O29" s="115">
        <v>2.7</v>
      </c>
    </row>
    <row r="30" spans="1:17" ht="18" x14ac:dyDescent="0.35">
      <c r="A30" s="203"/>
      <c r="B30" s="203"/>
      <c r="C30" s="203"/>
      <c r="D30" s="61">
        <f>D24+D25+D26+D27+D28+D29</f>
        <v>30.469999999999995</v>
      </c>
      <c r="E30" s="61">
        <f t="shared" ref="E30:O30" si="3">E24+E25+E26+E27+E28+E29</f>
        <v>53.220000000000006</v>
      </c>
      <c r="F30" s="61">
        <f t="shared" si="3"/>
        <v>124</v>
      </c>
      <c r="G30" s="61">
        <f t="shared" si="3"/>
        <v>1100</v>
      </c>
      <c r="H30" s="61">
        <f t="shared" si="3"/>
        <v>0.62</v>
      </c>
      <c r="I30" s="61">
        <f t="shared" si="3"/>
        <v>9.629999999999999</v>
      </c>
      <c r="J30" s="61">
        <f t="shared" si="3"/>
        <v>81.599999999999994</v>
      </c>
      <c r="K30" s="61">
        <f t="shared" si="3"/>
        <v>6.9700000000000006</v>
      </c>
      <c r="L30" s="61">
        <f t="shared" si="3"/>
        <v>157.19999999999999</v>
      </c>
      <c r="M30" s="61">
        <f t="shared" si="3"/>
        <v>641</v>
      </c>
      <c r="N30" s="61">
        <f t="shared" si="3"/>
        <v>274</v>
      </c>
      <c r="O30" s="61">
        <f t="shared" si="3"/>
        <v>13.2</v>
      </c>
    </row>
    <row r="31" spans="1:17" ht="18" x14ac:dyDescent="0.35">
      <c r="A31" s="247" t="s">
        <v>36</v>
      </c>
      <c r="B31" s="247"/>
      <c r="C31" s="247"/>
      <c r="D31" s="247"/>
      <c r="E31" s="247"/>
      <c r="F31" s="247"/>
      <c r="G31" s="247"/>
      <c r="H31" s="203"/>
      <c r="I31" s="203"/>
      <c r="J31" s="203"/>
      <c r="K31" s="203"/>
      <c r="L31" s="203"/>
      <c r="M31" s="203"/>
      <c r="N31" s="203"/>
      <c r="O31" s="203"/>
    </row>
    <row r="32" spans="1:17" ht="18" x14ac:dyDescent="0.35">
      <c r="A32" s="230">
        <v>429</v>
      </c>
      <c r="B32" s="227" t="s">
        <v>181</v>
      </c>
      <c r="C32" s="230">
        <v>100</v>
      </c>
      <c r="D32" s="206">
        <v>7.8</v>
      </c>
      <c r="E32" s="206">
        <v>6.1</v>
      </c>
      <c r="F32" s="206">
        <v>47.8</v>
      </c>
      <c r="G32" s="206">
        <v>278</v>
      </c>
      <c r="H32" s="206">
        <v>1.4</v>
      </c>
      <c r="I32" s="206">
        <v>0</v>
      </c>
      <c r="J32" s="206">
        <v>6</v>
      </c>
      <c r="K32" s="206">
        <v>2.8</v>
      </c>
      <c r="L32" s="206">
        <v>22.6</v>
      </c>
      <c r="M32" s="206">
        <v>78</v>
      </c>
      <c r="N32" s="228">
        <v>30</v>
      </c>
      <c r="O32" s="228">
        <v>1.4</v>
      </c>
    </row>
    <row r="33" spans="1:16" ht="37.5" customHeight="1" x14ac:dyDescent="0.3">
      <c r="A33" s="200">
        <v>386</v>
      </c>
      <c r="B33" s="102" t="s">
        <v>110</v>
      </c>
      <c r="C33" s="200">
        <v>200</v>
      </c>
      <c r="D33" s="115">
        <v>5.8</v>
      </c>
      <c r="E33" s="115">
        <v>5</v>
      </c>
      <c r="F33" s="115">
        <v>8.4</v>
      </c>
      <c r="G33" s="115">
        <v>102</v>
      </c>
      <c r="H33" s="115">
        <v>0.04</v>
      </c>
      <c r="I33" s="115">
        <v>0.6</v>
      </c>
      <c r="J33" s="115">
        <v>40</v>
      </c>
      <c r="K33" s="115">
        <v>0</v>
      </c>
      <c r="L33" s="115">
        <v>240</v>
      </c>
      <c r="M33" s="115">
        <v>180</v>
      </c>
      <c r="N33" s="115">
        <v>28</v>
      </c>
      <c r="O33" s="115">
        <v>0.2</v>
      </c>
    </row>
    <row r="34" spans="1:16" ht="18" x14ac:dyDescent="0.35">
      <c r="A34" s="203"/>
      <c r="B34" s="203"/>
      <c r="C34" s="203"/>
      <c r="D34" s="61">
        <f>D32+D33</f>
        <v>13.6</v>
      </c>
      <c r="E34" s="61">
        <f t="shared" ref="E34:O34" si="4">E32+E33</f>
        <v>11.1</v>
      </c>
      <c r="F34" s="61">
        <f t="shared" si="4"/>
        <v>56.199999999999996</v>
      </c>
      <c r="G34" s="61">
        <f t="shared" si="4"/>
        <v>380</v>
      </c>
      <c r="H34" s="61">
        <f t="shared" si="4"/>
        <v>1.44</v>
      </c>
      <c r="I34" s="61">
        <f t="shared" si="4"/>
        <v>0.6</v>
      </c>
      <c r="J34" s="61">
        <f t="shared" si="4"/>
        <v>46</v>
      </c>
      <c r="K34" s="61">
        <f t="shared" si="4"/>
        <v>2.8</v>
      </c>
      <c r="L34" s="61">
        <f t="shared" si="4"/>
        <v>262.60000000000002</v>
      </c>
      <c r="M34" s="61">
        <f t="shared" si="4"/>
        <v>258</v>
      </c>
      <c r="N34" s="61">
        <f t="shared" si="4"/>
        <v>58</v>
      </c>
      <c r="O34" s="61">
        <f t="shared" si="4"/>
        <v>1.5999999999999999</v>
      </c>
    </row>
    <row r="35" spans="1:16" ht="18" x14ac:dyDescent="0.35">
      <c r="A35" s="203"/>
      <c r="B35" s="203"/>
      <c r="C35" s="203"/>
      <c r="D35" s="61">
        <f t="shared" ref="D35:O35" si="5">SUM(D9,D13,D22,D30,D34)</f>
        <v>115.78999999999999</v>
      </c>
      <c r="E35" s="61">
        <f t="shared" si="5"/>
        <v>145.64000000000001</v>
      </c>
      <c r="F35" s="61">
        <f t="shared" si="5"/>
        <v>485.78000000000003</v>
      </c>
      <c r="G35" s="61">
        <f t="shared" si="5"/>
        <v>3673.5</v>
      </c>
      <c r="H35" s="61">
        <f t="shared" si="5"/>
        <v>3.06</v>
      </c>
      <c r="I35" s="61">
        <f t="shared" si="5"/>
        <v>82.259999999999991</v>
      </c>
      <c r="J35" s="61">
        <f t="shared" si="5"/>
        <v>313.52</v>
      </c>
      <c r="K35" s="61">
        <f t="shared" si="5"/>
        <v>22.080000000000002</v>
      </c>
      <c r="L35" s="61">
        <f t="shared" si="5"/>
        <v>1052.6300000000001</v>
      </c>
      <c r="M35" s="61">
        <f t="shared" si="5"/>
        <v>2246</v>
      </c>
      <c r="N35" s="61">
        <f t="shared" si="5"/>
        <v>706.43000000000006</v>
      </c>
      <c r="O35" s="61">
        <f t="shared" si="5"/>
        <v>45.97</v>
      </c>
      <c r="P35" s="78"/>
    </row>
    <row r="36" spans="1:16" ht="18" x14ac:dyDescent="0.35">
      <c r="A36" s="84"/>
      <c r="B36" s="84"/>
      <c r="C36" s="84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</row>
    <row r="37" spans="1:16" ht="18" x14ac:dyDescent="0.35">
      <c r="A37" s="84"/>
      <c r="B37" s="84"/>
      <c r="C37" s="84"/>
      <c r="D37" s="84" t="s">
        <v>130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</sheetData>
  <mergeCells count="13">
    <mergeCell ref="A4:G4"/>
    <mergeCell ref="A1:A2"/>
    <mergeCell ref="B1:B2"/>
    <mergeCell ref="G1:G2"/>
    <mergeCell ref="A31:G31"/>
    <mergeCell ref="A14:G14"/>
    <mergeCell ref="A10:G10"/>
    <mergeCell ref="A23:G23"/>
    <mergeCell ref="L1:O1"/>
    <mergeCell ref="H1:K1"/>
    <mergeCell ref="A3:O3"/>
    <mergeCell ref="C1:C2"/>
    <mergeCell ref="D1:F1"/>
  </mergeCells>
  <phoneticPr fontId="9" type="noConversion"/>
  <pageMargins left="0.54" right="0.13" top="0.74803149606299213" bottom="0.74803149606299213" header="0.31496062992125984" footer="0.31496062992125984"/>
  <pageSetup paperSize="9" scale="6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B1" zoomScaleNormal="85" workbookViewId="0">
      <selection sqref="A1:O37"/>
    </sheetView>
  </sheetViews>
  <sheetFormatPr defaultColWidth="9.109375" defaultRowHeight="15.6" x14ac:dyDescent="0.3"/>
  <cols>
    <col min="1" max="1" width="6.5546875" style="63" customWidth="1"/>
    <col min="2" max="2" width="17.33203125" style="63" customWidth="1"/>
    <col min="3" max="3" width="6.109375" style="63" customWidth="1"/>
    <col min="4" max="5" width="9.109375" style="63" customWidth="1"/>
    <col min="6" max="6" width="8.88671875" style="63" customWidth="1"/>
    <col min="7" max="7" width="10.6640625" style="63" customWidth="1"/>
    <col min="8" max="8" width="6.33203125" style="63" customWidth="1"/>
    <col min="9" max="9" width="8.88671875" style="63" customWidth="1"/>
    <col min="10" max="10" width="9.6640625" style="63" customWidth="1"/>
    <col min="11" max="11" width="7.44140625" style="63" customWidth="1"/>
    <col min="12" max="13" width="10.5546875" style="63" customWidth="1"/>
    <col min="14" max="14" width="9.33203125" style="63" customWidth="1"/>
    <col min="15" max="15" width="7.6640625" style="63" customWidth="1"/>
    <col min="16" max="16384" width="9.109375" style="63"/>
  </cols>
  <sheetData>
    <row r="1" spans="1:15" ht="18" x14ac:dyDescent="0.3">
      <c r="A1" s="266" t="s">
        <v>0</v>
      </c>
      <c r="B1" s="251" t="s">
        <v>1</v>
      </c>
      <c r="C1" s="251" t="s">
        <v>2</v>
      </c>
      <c r="D1" s="251" t="s">
        <v>3</v>
      </c>
      <c r="E1" s="251"/>
      <c r="F1" s="251"/>
      <c r="G1" s="251" t="s">
        <v>4</v>
      </c>
      <c r="H1" s="251" t="s">
        <v>5</v>
      </c>
      <c r="I1" s="251"/>
      <c r="J1" s="251"/>
      <c r="K1" s="251"/>
      <c r="L1" s="251" t="s">
        <v>6</v>
      </c>
      <c r="M1" s="251"/>
      <c r="N1" s="251"/>
      <c r="O1" s="253"/>
    </row>
    <row r="2" spans="1:15" ht="60" customHeight="1" thickBot="1" x14ac:dyDescent="0.35">
      <c r="A2" s="260"/>
      <c r="B2" s="261"/>
      <c r="C2" s="261"/>
      <c r="D2" s="202" t="s">
        <v>7</v>
      </c>
      <c r="E2" s="202" t="s">
        <v>8</v>
      </c>
      <c r="F2" s="202" t="s">
        <v>9</v>
      </c>
      <c r="G2" s="261"/>
      <c r="H2" s="202" t="s">
        <v>50</v>
      </c>
      <c r="I2" s="202" t="s">
        <v>10</v>
      </c>
      <c r="J2" s="202" t="s">
        <v>11</v>
      </c>
      <c r="K2" s="202" t="s">
        <v>12</v>
      </c>
      <c r="L2" s="202" t="s">
        <v>13</v>
      </c>
      <c r="M2" s="202" t="s">
        <v>14</v>
      </c>
      <c r="N2" s="202" t="s">
        <v>15</v>
      </c>
      <c r="O2" s="11" t="s">
        <v>16</v>
      </c>
    </row>
    <row r="3" spans="1:15" ht="17.399999999999999" x14ac:dyDescent="0.3">
      <c r="A3" s="273" t="s">
        <v>62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15" ht="18" x14ac:dyDescent="0.35">
      <c r="A4" s="265" t="s">
        <v>37</v>
      </c>
      <c r="B4" s="265"/>
      <c r="C4" s="265"/>
      <c r="D4" s="265"/>
      <c r="E4" s="265"/>
      <c r="F4" s="265"/>
      <c r="G4" s="16"/>
      <c r="H4" s="16"/>
      <c r="I4" s="16"/>
      <c r="J4" s="16"/>
      <c r="K4" s="16"/>
      <c r="L4" s="16"/>
      <c r="M4" s="16"/>
      <c r="N4" s="16"/>
      <c r="O4" s="16"/>
    </row>
    <row r="5" spans="1:15" ht="43.5" customHeight="1" x14ac:dyDescent="0.3">
      <c r="A5" s="232">
        <v>182</v>
      </c>
      <c r="B5" s="233" t="s">
        <v>67</v>
      </c>
      <c r="C5" s="121">
        <v>250</v>
      </c>
      <c r="D5" s="115">
        <v>8.6</v>
      </c>
      <c r="E5" s="115">
        <v>13.3</v>
      </c>
      <c r="F5" s="115">
        <v>54.3</v>
      </c>
      <c r="G5" s="115">
        <v>369</v>
      </c>
      <c r="H5" s="115">
        <v>0.2</v>
      </c>
      <c r="I5" s="115">
        <v>1.2</v>
      </c>
      <c r="J5" s="115">
        <v>65</v>
      </c>
      <c r="K5" s="115">
        <v>0.2</v>
      </c>
      <c r="L5" s="115">
        <v>157</v>
      </c>
      <c r="M5" s="115">
        <v>209</v>
      </c>
      <c r="N5" s="115">
        <v>53.4</v>
      </c>
      <c r="O5" s="115">
        <v>1.4</v>
      </c>
    </row>
    <row r="6" spans="1:15" ht="40.5" customHeight="1" x14ac:dyDescent="0.3">
      <c r="A6" s="232">
        <v>382</v>
      </c>
      <c r="B6" s="233" t="s">
        <v>45</v>
      </c>
      <c r="C6" s="232">
        <v>200</v>
      </c>
      <c r="D6" s="115">
        <v>4</v>
      </c>
      <c r="E6" s="115">
        <v>3.5</v>
      </c>
      <c r="F6" s="115">
        <v>17.5</v>
      </c>
      <c r="G6" s="115">
        <v>118</v>
      </c>
      <c r="H6" s="115">
        <v>0.05</v>
      </c>
      <c r="I6" s="115">
        <v>1.5</v>
      </c>
      <c r="J6" s="115">
        <v>24.4</v>
      </c>
      <c r="K6" s="115">
        <v>0</v>
      </c>
      <c r="L6" s="115">
        <v>152</v>
      </c>
      <c r="M6" s="115">
        <v>124.6</v>
      </c>
      <c r="N6" s="115">
        <v>21.3</v>
      </c>
      <c r="O6" s="115">
        <v>0.4</v>
      </c>
    </row>
    <row r="7" spans="1:15" ht="36" x14ac:dyDescent="0.3">
      <c r="A7" s="232"/>
      <c r="B7" s="233" t="s">
        <v>21</v>
      </c>
      <c r="C7" s="232">
        <v>90</v>
      </c>
      <c r="D7" s="115">
        <v>6</v>
      </c>
      <c r="E7" s="115">
        <v>1.08</v>
      </c>
      <c r="F7" s="115">
        <v>30</v>
      </c>
      <c r="G7" s="115">
        <v>156</v>
      </c>
      <c r="H7" s="115">
        <v>0.16</v>
      </c>
      <c r="I7" s="115">
        <v>0</v>
      </c>
      <c r="J7" s="115">
        <v>0</v>
      </c>
      <c r="K7" s="115">
        <v>1.2</v>
      </c>
      <c r="L7" s="115">
        <v>31.5</v>
      </c>
      <c r="M7" s="115">
        <v>142</v>
      </c>
      <c r="N7" s="115">
        <v>42.3</v>
      </c>
      <c r="O7" s="115">
        <v>3.5</v>
      </c>
    </row>
    <row r="8" spans="1:15" ht="36" x14ac:dyDescent="0.3">
      <c r="A8" s="232">
        <v>14</v>
      </c>
      <c r="B8" s="233" t="s">
        <v>22</v>
      </c>
      <c r="C8" s="232">
        <v>20</v>
      </c>
      <c r="D8" s="115">
        <v>0.16</v>
      </c>
      <c r="E8" s="115">
        <v>14.5</v>
      </c>
      <c r="F8" s="115">
        <v>0.26</v>
      </c>
      <c r="G8" s="115">
        <v>132</v>
      </c>
      <c r="H8" s="115">
        <v>0</v>
      </c>
      <c r="I8" s="115">
        <v>0</v>
      </c>
      <c r="J8" s="115">
        <v>80</v>
      </c>
      <c r="K8" s="115">
        <v>0.22</v>
      </c>
      <c r="L8" s="115">
        <v>2.4</v>
      </c>
      <c r="M8" s="115">
        <v>6</v>
      </c>
      <c r="N8" s="115">
        <v>0</v>
      </c>
      <c r="O8" s="115">
        <v>0.04</v>
      </c>
    </row>
    <row r="9" spans="1:15" ht="20.25" customHeight="1" x14ac:dyDescent="0.3">
      <c r="A9" s="234" t="s">
        <v>130</v>
      </c>
      <c r="B9" s="235" t="s">
        <v>29</v>
      </c>
      <c r="C9" s="232">
        <v>30</v>
      </c>
      <c r="D9" s="115">
        <v>2</v>
      </c>
      <c r="E9" s="115">
        <v>2.2000000000000002</v>
      </c>
      <c r="F9" s="115">
        <v>21.6</v>
      </c>
      <c r="G9" s="115">
        <v>115</v>
      </c>
      <c r="H9" s="115">
        <v>0.05</v>
      </c>
      <c r="I9" s="115">
        <v>0</v>
      </c>
      <c r="J9" s="115">
        <v>12</v>
      </c>
      <c r="K9" s="115">
        <v>0.3</v>
      </c>
      <c r="L9" s="115">
        <v>5.9</v>
      </c>
      <c r="M9" s="115">
        <v>22.4</v>
      </c>
      <c r="N9" s="115">
        <v>8.3000000000000007</v>
      </c>
      <c r="O9" s="115">
        <v>0.4</v>
      </c>
    </row>
    <row r="10" spans="1:15" ht="18" x14ac:dyDescent="0.35">
      <c r="A10" s="236"/>
      <c r="B10" s="236"/>
      <c r="C10" s="236"/>
      <c r="D10" s="61">
        <f t="shared" ref="D10:O10" si="0">D5+D6+D7+D8+D9</f>
        <v>20.76</v>
      </c>
      <c r="E10" s="61">
        <f t="shared" si="0"/>
        <v>34.580000000000005</v>
      </c>
      <c r="F10" s="61">
        <f t="shared" si="0"/>
        <v>123.66</v>
      </c>
      <c r="G10" s="61">
        <f t="shared" si="0"/>
        <v>890</v>
      </c>
      <c r="H10" s="61">
        <f t="shared" si="0"/>
        <v>0.46</v>
      </c>
      <c r="I10" s="61">
        <f t="shared" si="0"/>
        <v>2.7</v>
      </c>
      <c r="J10" s="61">
        <f t="shared" si="0"/>
        <v>181.4</v>
      </c>
      <c r="K10" s="61">
        <f t="shared" si="0"/>
        <v>1.92</v>
      </c>
      <c r="L10" s="61">
        <f t="shared" si="0"/>
        <v>348.79999999999995</v>
      </c>
      <c r="M10" s="61">
        <f t="shared" si="0"/>
        <v>504</v>
      </c>
      <c r="N10" s="61">
        <f t="shared" si="0"/>
        <v>125.3</v>
      </c>
      <c r="O10" s="61">
        <f t="shared" si="0"/>
        <v>5.74</v>
      </c>
    </row>
    <row r="11" spans="1:15" ht="18" x14ac:dyDescent="0.35">
      <c r="A11" s="299" t="s">
        <v>53</v>
      </c>
      <c r="B11" s="300"/>
      <c r="C11" s="300"/>
      <c r="D11" s="300"/>
      <c r="E11" s="300"/>
      <c r="F11" s="300"/>
      <c r="G11" s="301"/>
      <c r="H11" s="237"/>
      <c r="I11" s="237"/>
      <c r="J11" s="237"/>
      <c r="K11" s="237"/>
      <c r="L11" s="237"/>
      <c r="M11" s="237"/>
      <c r="N11" s="237"/>
      <c r="O11" s="237"/>
    </row>
    <row r="12" spans="1:15" ht="36" x14ac:dyDescent="0.3">
      <c r="A12" s="238">
        <v>219</v>
      </c>
      <c r="B12" s="239" t="s">
        <v>141</v>
      </c>
      <c r="C12" s="219">
        <v>250</v>
      </c>
      <c r="D12" s="140">
        <v>38.700000000000003</v>
      </c>
      <c r="E12" s="140">
        <v>32</v>
      </c>
      <c r="F12" s="140">
        <v>61.2</v>
      </c>
      <c r="G12" s="140">
        <v>689</v>
      </c>
      <c r="H12" s="140">
        <v>0.15</v>
      </c>
      <c r="I12" s="140">
        <v>1.1000000000000001</v>
      </c>
      <c r="J12" s="140">
        <v>131</v>
      </c>
      <c r="K12" s="140">
        <v>5.2</v>
      </c>
      <c r="L12" s="140">
        <v>500</v>
      </c>
      <c r="M12" s="140">
        <v>557</v>
      </c>
      <c r="N12" s="140">
        <v>65</v>
      </c>
      <c r="O12" s="140">
        <v>1.3</v>
      </c>
    </row>
    <row r="13" spans="1:15" ht="18" x14ac:dyDescent="0.3">
      <c r="A13" s="138">
        <v>385</v>
      </c>
      <c r="B13" s="153" t="s">
        <v>170</v>
      </c>
      <c r="C13" s="138">
        <v>200</v>
      </c>
      <c r="D13" s="140">
        <v>5.8</v>
      </c>
      <c r="E13" s="140">
        <v>5</v>
      </c>
      <c r="F13" s="140">
        <v>9.6</v>
      </c>
      <c r="G13" s="140">
        <v>107</v>
      </c>
      <c r="H13" s="140">
        <v>0.08</v>
      </c>
      <c r="I13" s="140">
        <v>2.6</v>
      </c>
      <c r="J13" s="140">
        <v>40</v>
      </c>
      <c r="K13" s="140">
        <v>0</v>
      </c>
      <c r="L13" s="140">
        <v>240</v>
      </c>
      <c r="M13" s="140">
        <v>180</v>
      </c>
      <c r="N13" s="140">
        <v>28</v>
      </c>
      <c r="O13" s="140">
        <v>0.2</v>
      </c>
    </row>
    <row r="14" spans="1:15" ht="18" x14ac:dyDescent="0.35">
      <c r="A14" s="240"/>
      <c r="B14" s="236"/>
      <c r="C14" s="236"/>
      <c r="D14" s="61">
        <f t="shared" ref="D14:O14" si="1">SUM(D12:D13)</f>
        <v>44.5</v>
      </c>
      <c r="E14" s="61">
        <f t="shared" si="1"/>
        <v>37</v>
      </c>
      <c r="F14" s="61">
        <f t="shared" si="1"/>
        <v>70.8</v>
      </c>
      <c r="G14" s="61">
        <f t="shared" si="1"/>
        <v>796</v>
      </c>
      <c r="H14" s="61">
        <f t="shared" si="1"/>
        <v>0.22999999999999998</v>
      </c>
      <c r="I14" s="61">
        <f t="shared" si="1"/>
        <v>3.7</v>
      </c>
      <c r="J14" s="61">
        <f t="shared" si="1"/>
        <v>171</v>
      </c>
      <c r="K14" s="61">
        <f t="shared" si="1"/>
        <v>5.2</v>
      </c>
      <c r="L14" s="61">
        <f t="shared" si="1"/>
        <v>740</v>
      </c>
      <c r="M14" s="61">
        <f t="shared" si="1"/>
        <v>737</v>
      </c>
      <c r="N14" s="61">
        <f t="shared" si="1"/>
        <v>93</v>
      </c>
      <c r="O14" s="61">
        <f t="shared" si="1"/>
        <v>1.5</v>
      </c>
    </row>
    <row r="15" spans="1:15" ht="26.25" customHeight="1" x14ac:dyDescent="0.35">
      <c r="A15" s="298" t="s">
        <v>38</v>
      </c>
      <c r="B15" s="298"/>
      <c r="C15" s="298"/>
      <c r="D15" s="298"/>
      <c r="E15" s="298"/>
      <c r="F15" s="298"/>
      <c r="G15" s="298"/>
      <c r="H15" s="236"/>
      <c r="I15" s="236"/>
      <c r="J15" s="236"/>
      <c r="K15" s="236"/>
      <c r="L15" s="236"/>
      <c r="M15" s="236"/>
      <c r="N15" s="236"/>
      <c r="O15" s="236"/>
    </row>
    <row r="16" spans="1:15" ht="54" x14ac:dyDescent="0.3">
      <c r="A16" s="232">
        <v>50</v>
      </c>
      <c r="B16" s="241" t="s">
        <v>172</v>
      </c>
      <c r="C16" s="232">
        <v>100</v>
      </c>
      <c r="D16" s="115">
        <v>4.5999999999999996</v>
      </c>
      <c r="E16" s="115">
        <v>9.3000000000000007</v>
      </c>
      <c r="F16" s="115">
        <v>7.1</v>
      </c>
      <c r="G16" s="115">
        <v>31</v>
      </c>
      <c r="H16" s="115">
        <v>0.02</v>
      </c>
      <c r="I16" s="115">
        <v>5.7</v>
      </c>
      <c r="J16" s="115">
        <v>38.5</v>
      </c>
      <c r="K16" s="115">
        <v>2.2999999999999998</v>
      </c>
      <c r="L16" s="115">
        <v>161</v>
      </c>
      <c r="M16" s="115">
        <v>109</v>
      </c>
      <c r="N16" s="115">
        <v>22.9</v>
      </c>
      <c r="O16" s="115">
        <v>1.2</v>
      </c>
    </row>
    <row r="17" spans="1:15" ht="54" x14ac:dyDescent="0.3">
      <c r="A17" s="232">
        <v>88</v>
      </c>
      <c r="B17" s="233" t="s">
        <v>117</v>
      </c>
      <c r="C17" s="232" t="s">
        <v>111</v>
      </c>
      <c r="D17" s="115">
        <v>2.1</v>
      </c>
      <c r="E17" s="115">
        <v>5.9</v>
      </c>
      <c r="F17" s="115">
        <v>9.5</v>
      </c>
      <c r="G17" s="115">
        <v>107</v>
      </c>
      <c r="H17" s="115">
        <v>0.06</v>
      </c>
      <c r="I17" s="115">
        <v>18.899999999999999</v>
      </c>
      <c r="J17" s="115">
        <v>0</v>
      </c>
      <c r="K17" s="115">
        <v>2.7</v>
      </c>
      <c r="L17" s="115">
        <v>59</v>
      </c>
      <c r="M17" s="115">
        <v>58.8</v>
      </c>
      <c r="N17" s="115">
        <v>26.5</v>
      </c>
      <c r="O17" s="115">
        <v>0.9</v>
      </c>
    </row>
    <row r="18" spans="1:15" ht="23.25" customHeight="1" x14ac:dyDescent="0.3">
      <c r="A18" s="232">
        <v>291</v>
      </c>
      <c r="B18" s="233" t="s">
        <v>105</v>
      </c>
      <c r="C18" s="232">
        <v>300</v>
      </c>
      <c r="D18" s="115">
        <v>27</v>
      </c>
      <c r="E18" s="115">
        <v>13.4</v>
      </c>
      <c r="F18" s="115">
        <v>54.7</v>
      </c>
      <c r="G18" s="115">
        <v>448</v>
      </c>
      <c r="H18" s="115">
        <v>0.22</v>
      </c>
      <c r="I18" s="115">
        <v>9.8000000000000007</v>
      </c>
      <c r="J18" s="115">
        <v>42</v>
      </c>
      <c r="K18" s="115">
        <v>0.81</v>
      </c>
      <c r="L18" s="115">
        <v>54</v>
      </c>
      <c r="M18" s="115">
        <v>284</v>
      </c>
      <c r="N18" s="115">
        <v>80.900000000000006</v>
      </c>
      <c r="O18" s="115">
        <v>2.8</v>
      </c>
    </row>
    <row r="19" spans="1:15" ht="18" x14ac:dyDescent="0.3">
      <c r="A19" s="232">
        <v>389</v>
      </c>
      <c r="B19" s="233" t="s">
        <v>123</v>
      </c>
      <c r="C19" s="232">
        <v>200</v>
      </c>
      <c r="D19" s="115">
        <v>1</v>
      </c>
      <c r="E19" s="115">
        <v>0</v>
      </c>
      <c r="F19" s="115">
        <v>20</v>
      </c>
      <c r="G19" s="115">
        <v>84</v>
      </c>
      <c r="H19" s="115">
        <v>0.02</v>
      </c>
      <c r="I19" s="115">
        <v>4</v>
      </c>
      <c r="J19" s="115">
        <v>0</v>
      </c>
      <c r="K19" s="115">
        <v>0.2</v>
      </c>
      <c r="L19" s="115">
        <v>14</v>
      </c>
      <c r="M19" s="115">
        <v>14</v>
      </c>
      <c r="N19" s="115">
        <v>8</v>
      </c>
      <c r="O19" s="115">
        <v>2.8</v>
      </c>
    </row>
    <row r="20" spans="1:15" ht="36" x14ac:dyDescent="0.3">
      <c r="A20" s="232"/>
      <c r="B20" s="233" t="s">
        <v>21</v>
      </c>
      <c r="C20" s="232">
        <v>100</v>
      </c>
      <c r="D20" s="115">
        <v>6.6</v>
      </c>
      <c r="E20" s="115">
        <v>1.2</v>
      </c>
      <c r="F20" s="115">
        <v>33.4</v>
      </c>
      <c r="G20" s="115">
        <v>174</v>
      </c>
      <c r="H20" s="115">
        <v>0.18</v>
      </c>
      <c r="I20" s="115">
        <v>0</v>
      </c>
      <c r="J20" s="115">
        <v>0</v>
      </c>
      <c r="K20" s="115">
        <v>1.4</v>
      </c>
      <c r="L20" s="115">
        <v>35</v>
      </c>
      <c r="M20" s="115">
        <v>158</v>
      </c>
      <c r="N20" s="115">
        <v>47</v>
      </c>
      <c r="O20" s="115">
        <v>3.9</v>
      </c>
    </row>
    <row r="21" spans="1:15" ht="18" x14ac:dyDescent="0.3">
      <c r="A21" s="232"/>
      <c r="B21" s="233" t="s">
        <v>24</v>
      </c>
      <c r="C21" s="232">
        <v>80</v>
      </c>
      <c r="D21" s="115">
        <v>5.4</v>
      </c>
      <c r="E21" s="115">
        <v>1.04</v>
      </c>
      <c r="F21" s="115">
        <v>32</v>
      </c>
      <c r="G21" s="115">
        <v>161</v>
      </c>
      <c r="H21" s="115">
        <v>0.14000000000000001</v>
      </c>
      <c r="I21" s="115">
        <v>0</v>
      </c>
      <c r="J21" s="115">
        <v>0</v>
      </c>
      <c r="K21" s="115">
        <v>1.1000000000000001</v>
      </c>
      <c r="L21" s="115">
        <v>37.6</v>
      </c>
      <c r="M21" s="115">
        <v>125</v>
      </c>
      <c r="N21" s="115">
        <v>39</v>
      </c>
      <c r="O21" s="115">
        <v>3.1</v>
      </c>
    </row>
    <row r="22" spans="1:15" ht="38.25" customHeight="1" x14ac:dyDescent="0.35">
      <c r="A22" s="242"/>
      <c r="B22" s="242"/>
      <c r="C22" s="242"/>
      <c r="D22" s="61">
        <f>D16+D17+D18+D19+D20+D21</f>
        <v>46.7</v>
      </c>
      <c r="E22" s="61">
        <f t="shared" ref="E22:O22" si="2">E16+E17+E18+E19+E20+E21</f>
        <v>30.84</v>
      </c>
      <c r="F22" s="61">
        <f t="shared" si="2"/>
        <v>156.70000000000002</v>
      </c>
      <c r="G22" s="61">
        <f t="shared" si="2"/>
        <v>1005</v>
      </c>
      <c r="H22" s="61">
        <f t="shared" si="2"/>
        <v>0.64</v>
      </c>
      <c r="I22" s="61">
        <f t="shared" si="2"/>
        <v>38.4</v>
      </c>
      <c r="J22" s="61">
        <f t="shared" si="2"/>
        <v>80.5</v>
      </c>
      <c r="K22" s="61">
        <f t="shared" si="2"/>
        <v>8.51</v>
      </c>
      <c r="L22" s="61">
        <f t="shared" si="2"/>
        <v>360.6</v>
      </c>
      <c r="M22" s="61">
        <f t="shared" si="2"/>
        <v>748.8</v>
      </c>
      <c r="N22" s="61">
        <f t="shared" si="2"/>
        <v>224.3</v>
      </c>
      <c r="O22" s="61">
        <f t="shared" si="2"/>
        <v>14.7</v>
      </c>
    </row>
    <row r="23" spans="1:15" ht="18" x14ac:dyDescent="0.35">
      <c r="A23" s="298" t="s">
        <v>30</v>
      </c>
      <c r="B23" s="298"/>
      <c r="C23" s="298"/>
      <c r="D23" s="298"/>
      <c r="E23" s="298"/>
      <c r="F23" s="298"/>
      <c r="G23" s="298"/>
      <c r="H23" s="236"/>
      <c r="I23" s="236"/>
      <c r="J23" s="236"/>
      <c r="K23" s="236"/>
      <c r="L23" s="236"/>
      <c r="M23" s="236"/>
      <c r="N23" s="236"/>
      <c r="O23" s="236"/>
    </row>
    <row r="24" spans="1:15" ht="36" x14ac:dyDescent="0.3">
      <c r="A24" s="200" t="s">
        <v>94</v>
      </c>
      <c r="B24" s="102" t="s">
        <v>194</v>
      </c>
      <c r="C24" s="200">
        <v>100</v>
      </c>
      <c r="D24" s="200">
        <v>1</v>
      </c>
      <c r="E24" s="200">
        <v>0.1</v>
      </c>
      <c r="F24" s="200">
        <v>1.9</v>
      </c>
      <c r="G24" s="200">
        <v>22</v>
      </c>
      <c r="H24" s="200">
        <v>0.06</v>
      </c>
      <c r="I24" s="200">
        <v>17.5</v>
      </c>
      <c r="J24" s="200">
        <v>0</v>
      </c>
      <c r="K24" s="200">
        <v>0.7</v>
      </c>
      <c r="L24" s="200">
        <v>14</v>
      </c>
      <c r="M24" s="200">
        <v>26</v>
      </c>
      <c r="N24" s="200">
        <v>20</v>
      </c>
      <c r="O24" s="200">
        <v>0.9</v>
      </c>
    </row>
    <row r="25" spans="1:15" ht="54" x14ac:dyDescent="0.3">
      <c r="A25" s="200">
        <v>229</v>
      </c>
      <c r="B25" s="102" t="s">
        <v>154</v>
      </c>
      <c r="C25" s="200">
        <v>250</v>
      </c>
      <c r="D25" s="115">
        <v>24.3</v>
      </c>
      <c r="E25" s="115">
        <v>12.4</v>
      </c>
      <c r="F25" s="115">
        <v>9.5</v>
      </c>
      <c r="G25" s="115">
        <v>262</v>
      </c>
      <c r="H25" s="115">
        <v>0.12</v>
      </c>
      <c r="I25" s="115">
        <v>9.3000000000000007</v>
      </c>
      <c r="J25" s="115">
        <v>14.5</v>
      </c>
      <c r="K25" s="115">
        <v>6.3</v>
      </c>
      <c r="L25" s="115">
        <v>97.5</v>
      </c>
      <c r="M25" s="115">
        <v>405</v>
      </c>
      <c r="N25" s="115">
        <v>121.3</v>
      </c>
      <c r="O25" s="115">
        <v>2.1</v>
      </c>
    </row>
    <row r="26" spans="1:15" ht="36" customHeight="1" x14ac:dyDescent="0.3">
      <c r="A26" s="200">
        <v>310</v>
      </c>
      <c r="B26" s="102" t="s">
        <v>23</v>
      </c>
      <c r="C26" s="200">
        <v>250</v>
      </c>
      <c r="D26" s="115">
        <v>4.7</v>
      </c>
      <c r="E26" s="115">
        <v>7.2</v>
      </c>
      <c r="F26" s="115">
        <v>38.4</v>
      </c>
      <c r="G26" s="115">
        <v>237</v>
      </c>
      <c r="H26" s="115">
        <v>0.15</v>
      </c>
      <c r="I26" s="115">
        <v>35</v>
      </c>
      <c r="J26" s="115">
        <v>0</v>
      </c>
      <c r="K26" s="115">
        <v>0.2</v>
      </c>
      <c r="L26" s="115">
        <v>24.4</v>
      </c>
      <c r="M26" s="115">
        <v>133</v>
      </c>
      <c r="N26" s="115">
        <v>49</v>
      </c>
      <c r="O26" s="115">
        <v>1.9</v>
      </c>
    </row>
    <row r="27" spans="1:15" ht="39" customHeight="1" x14ac:dyDescent="0.3">
      <c r="A27" s="232">
        <v>376</v>
      </c>
      <c r="B27" s="243" t="s">
        <v>20</v>
      </c>
      <c r="C27" s="232" t="s">
        <v>19</v>
      </c>
      <c r="D27" s="115">
        <v>7.0000000000000007E-2</v>
      </c>
      <c r="E27" s="115">
        <v>0.02</v>
      </c>
      <c r="F27" s="115">
        <v>15</v>
      </c>
      <c r="G27" s="115">
        <v>60</v>
      </c>
      <c r="H27" s="115">
        <v>0</v>
      </c>
      <c r="I27" s="115">
        <v>0.03</v>
      </c>
      <c r="J27" s="115">
        <v>0</v>
      </c>
      <c r="K27" s="115">
        <v>0</v>
      </c>
      <c r="L27" s="115">
        <v>11</v>
      </c>
      <c r="M27" s="115">
        <v>2.8</v>
      </c>
      <c r="N27" s="115">
        <v>1.4</v>
      </c>
      <c r="O27" s="115">
        <v>0.2</v>
      </c>
    </row>
    <row r="28" spans="1:15" ht="26.25" customHeight="1" x14ac:dyDescent="0.3">
      <c r="A28" s="200">
        <v>338</v>
      </c>
      <c r="B28" s="120" t="s">
        <v>166</v>
      </c>
      <c r="C28" s="200">
        <v>300</v>
      </c>
      <c r="D28" s="115">
        <v>1.2</v>
      </c>
      <c r="E28" s="115">
        <v>1.2</v>
      </c>
      <c r="F28" s="115">
        <v>19.600000000000001</v>
      </c>
      <c r="G28" s="115">
        <v>141</v>
      </c>
      <c r="H28" s="115">
        <v>0.03</v>
      </c>
      <c r="I28" s="115">
        <v>30</v>
      </c>
      <c r="J28" s="115">
        <v>0</v>
      </c>
      <c r="K28" s="115">
        <v>0.6</v>
      </c>
      <c r="L28" s="115">
        <v>48</v>
      </c>
      <c r="M28" s="115">
        <v>33</v>
      </c>
      <c r="N28" s="115">
        <v>27</v>
      </c>
      <c r="O28" s="115">
        <v>6.6</v>
      </c>
    </row>
    <row r="29" spans="1:15" ht="24" customHeight="1" x14ac:dyDescent="0.3">
      <c r="A29" s="232"/>
      <c r="B29" s="243" t="s">
        <v>24</v>
      </c>
      <c r="C29" s="232">
        <v>70</v>
      </c>
      <c r="D29" s="115">
        <v>4.7</v>
      </c>
      <c r="E29" s="115">
        <v>0.9</v>
      </c>
      <c r="F29" s="115">
        <v>28</v>
      </c>
      <c r="G29" s="115">
        <v>140</v>
      </c>
      <c r="H29" s="115">
        <v>0.12</v>
      </c>
      <c r="I29" s="115">
        <v>0</v>
      </c>
      <c r="J29" s="115">
        <v>0</v>
      </c>
      <c r="K29" s="115">
        <v>0.9</v>
      </c>
      <c r="L29" s="115">
        <v>33</v>
      </c>
      <c r="M29" s="115">
        <v>110</v>
      </c>
      <c r="N29" s="115">
        <v>34.299999999999997</v>
      </c>
      <c r="O29" s="115">
        <v>2.7</v>
      </c>
    </row>
    <row r="30" spans="1:15" ht="36" x14ac:dyDescent="0.3">
      <c r="A30" s="232"/>
      <c r="B30" s="243" t="s">
        <v>21</v>
      </c>
      <c r="C30" s="232">
        <v>60</v>
      </c>
      <c r="D30" s="115">
        <v>4</v>
      </c>
      <c r="E30" s="115">
        <v>0.7</v>
      </c>
      <c r="F30" s="115">
        <v>20</v>
      </c>
      <c r="G30" s="115">
        <v>104</v>
      </c>
      <c r="H30" s="115">
        <v>7.0000000000000007E-2</v>
      </c>
      <c r="I30" s="115">
        <v>0</v>
      </c>
      <c r="J30" s="115">
        <v>0</v>
      </c>
      <c r="K30" s="115">
        <v>0.8</v>
      </c>
      <c r="L30" s="115">
        <v>21</v>
      </c>
      <c r="M30" s="115">
        <v>95</v>
      </c>
      <c r="N30" s="115">
        <v>28</v>
      </c>
      <c r="O30" s="115">
        <v>2.2999999999999998</v>
      </c>
    </row>
    <row r="31" spans="1:15" ht="18" x14ac:dyDescent="0.35">
      <c r="A31" s="236"/>
      <c r="B31" s="236"/>
      <c r="C31" s="236"/>
      <c r="D31" s="61">
        <f t="shared" ref="D31:O31" si="3">SUM(D24:D30)</f>
        <v>39.97</v>
      </c>
      <c r="E31" s="61">
        <f t="shared" si="3"/>
        <v>22.519999999999996</v>
      </c>
      <c r="F31" s="61">
        <f t="shared" si="3"/>
        <v>132.4</v>
      </c>
      <c r="G31" s="61">
        <f t="shared" si="3"/>
        <v>966</v>
      </c>
      <c r="H31" s="61">
        <f t="shared" si="3"/>
        <v>0.55000000000000004</v>
      </c>
      <c r="I31" s="61">
        <f t="shared" si="3"/>
        <v>91.83</v>
      </c>
      <c r="J31" s="61">
        <f t="shared" si="3"/>
        <v>14.5</v>
      </c>
      <c r="K31" s="61">
        <f t="shared" si="3"/>
        <v>9.5</v>
      </c>
      <c r="L31" s="61">
        <f t="shared" si="3"/>
        <v>248.9</v>
      </c>
      <c r="M31" s="61">
        <f t="shared" si="3"/>
        <v>804.8</v>
      </c>
      <c r="N31" s="61">
        <f t="shared" si="3"/>
        <v>281</v>
      </c>
      <c r="O31" s="61">
        <f t="shared" si="3"/>
        <v>16.7</v>
      </c>
    </row>
    <row r="32" spans="1:15" ht="18" x14ac:dyDescent="0.35">
      <c r="A32" s="298" t="s">
        <v>36</v>
      </c>
      <c r="B32" s="298"/>
      <c r="C32" s="298"/>
      <c r="D32" s="298"/>
      <c r="E32" s="298"/>
      <c r="F32" s="298"/>
      <c r="G32" s="298"/>
      <c r="H32" s="236"/>
      <c r="I32" s="236"/>
      <c r="J32" s="236"/>
      <c r="K32" s="236"/>
      <c r="L32" s="236"/>
      <c r="M32" s="236"/>
      <c r="N32" s="236"/>
      <c r="O32" s="236"/>
    </row>
    <row r="33" spans="1:15" ht="58.5" customHeight="1" x14ac:dyDescent="0.3">
      <c r="A33" s="232">
        <v>386</v>
      </c>
      <c r="B33" s="241" t="s">
        <v>113</v>
      </c>
      <c r="C33" s="232">
        <v>200</v>
      </c>
      <c r="D33" s="115">
        <v>5.8</v>
      </c>
      <c r="E33" s="115">
        <v>5</v>
      </c>
      <c r="F33" s="115">
        <v>8.4</v>
      </c>
      <c r="G33" s="115">
        <v>102</v>
      </c>
      <c r="H33" s="115">
        <v>0.04</v>
      </c>
      <c r="I33" s="115">
        <v>0.6</v>
      </c>
      <c r="J33" s="115">
        <v>40</v>
      </c>
      <c r="K33" s="115">
        <v>0</v>
      </c>
      <c r="L33" s="115">
        <v>248</v>
      </c>
      <c r="M33" s="115">
        <v>184</v>
      </c>
      <c r="N33" s="115">
        <v>28</v>
      </c>
      <c r="O33" s="115">
        <v>0.2</v>
      </c>
    </row>
    <row r="34" spans="1:15" ht="18" x14ac:dyDescent="0.35">
      <c r="A34" s="236"/>
      <c r="B34" s="236"/>
      <c r="C34" s="236"/>
      <c r="D34" s="61">
        <f t="shared" ref="D34:O34" si="4">D33</f>
        <v>5.8</v>
      </c>
      <c r="E34" s="61">
        <f t="shared" si="4"/>
        <v>5</v>
      </c>
      <c r="F34" s="61">
        <f t="shared" si="4"/>
        <v>8.4</v>
      </c>
      <c r="G34" s="61">
        <f t="shared" si="4"/>
        <v>102</v>
      </c>
      <c r="H34" s="61">
        <f t="shared" si="4"/>
        <v>0.04</v>
      </c>
      <c r="I34" s="61">
        <f t="shared" si="4"/>
        <v>0.6</v>
      </c>
      <c r="J34" s="61">
        <f t="shared" si="4"/>
        <v>40</v>
      </c>
      <c r="K34" s="61">
        <f t="shared" si="4"/>
        <v>0</v>
      </c>
      <c r="L34" s="61">
        <f t="shared" si="4"/>
        <v>248</v>
      </c>
      <c r="M34" s="61">
        <f t="shared" si="4"/>
        <v>184</v>
      </c>
      <c r="N34" s="61">
        <f t="shared" si="4"/>
        <v>28</v>
      </c>
      <c r="O34" s="61">
        <f t="shared" si="4"/>
        <v>0.2</v>
      </c>
    </row>
    <row r="35" spans="1:15" ht="18" x14ac:dyDescent="0.35">
      <c r="A35" s="236"/>
      <c r="B35" s="236"/>
      <c r="C35" s="236"/>
      <c r="D35" s="61">
        <f t="shared" ref="D35:O35" si="5">SUM(D10,D14,D22,D31,D34)</f>
        <v>157.73000000000002</v>
      </c>
      <c r="E35" s="61">
        <f t="shared" si="5"/>
        <v>129.94</v>
      </c>
      <c r="F35" s="61">
        <f t="shared" si="5"/>
        <v>491.95999999999992</v>
      </c>
      <c r="G35" s="61">
        <f t="shared" si="5"/>
        <v>3759</v>
      </c>
      <c r="H35" s="61">
        <f t="shared" si="5"/>
        <v>1.9200000000000002</v>
      </c>
      <c r="I35" s="61">
        <f t="shared" si="5"/>
        <v>137.22999999999999</v>
      </c>
      <c r="J35" s="61">
        <f t="shared" si="5"/>
        <v>487.4</v>
      </c>
      <c r="K35" s="61">
        <f t="shared" si="5"/>
        <v>25.13</v>
      </c>
      <c r="L35" s="61">
        <f t="shared" si="5"/>
        <v>1946.3000000000002</v>
      </c>
      <c r="M35" s="61">
        <f t="shared" si="5"/>
        <v>2978.6</v>
      </c>
      <c r="N35" s="61">
        <f t="shared" si="5"/>
        <v>751.6</v>
      </c>
      <c r="O35" s="61">
        <f t="shared" si="5"/>
        <v>38.840000000000003</v>
      </c>
    </row>
    <row r="36" spans="1:15" ht="18" x14ac:dyDescent="0.35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</row>
    <row r="37" spans="1:15" ht="18" x14ac:dyDescent="0.35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</row>
    <row r="38" spans="1:15" x14ac:dyDescent="0.3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3"/>
      <c r="N38" s="82"/>
      <c r="O38" s="82"/>
    </row>
    <row r="39" spans="1:15" x14ac:dyDescent="0.3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5" x14ac:dyDescent="0.3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5" x14ac:dyDescent="0.3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5" x14ac:dyDescent="0.3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5" x14ac:dyDescent="0.3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5" x14ac:dyDescent="0.3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5" x14ac:dyDescent="0.3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</sheetData>
  <mergeCells count="13">
    <mergeCell ref="L1:O1"/>
    <mergeCell ref="A4:F4"/>
    <mergeCell ref="A3:O3"/>
    <mergeCell ref="A32:G32"/>
    <mergeCell ref="H1:K1"/>
    <mergeCell ref="D1:F1"/>
    <mergeCell ref="A23:G23"/>
    <mergeCell ref="A15:G15"/>
    <mergeCell ref="A11:G11"/>
    <mergeCell ref="C1:C2"/>
    <mergeCell ref="G1:G2"/>
    <mergeCell ref="A1:A2"/>
    <mergeCell ref="B1:B2"/>
  </mergeCells>
  <phoneticPr fontId="9" type="noConversion"/>
  <pageMargins left="0.70866141732283472" right="0.28999999999999998" top="0.74803149606299213" bottom="0.74803149606299213" header="0.31496062992125984" footer="0.31496062992125984"/>
  <pageSetup paperSize="9" scale="65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8" zoomScale="96" zoomScaleNormal="96" workbookViewId="0">
      <selection sqref="A1:O37"/>
    </sheetView>
  </sheetViews>
  <sheetFormatPr defaultColWidth="9.109375" defaultRowHeight="15.6" x14ac:dyDescent="0.3"/>
  <cols>
    <col min="1" max="1" width="9.109375" style="63"/>
    <col min="2" max="2" width="19.109375" style="63" customWidth="1"/>
    <col min="3" max="3" width="10.33203125" style="63" customWidth="1"/>
    <col min="4" max="5" width="9.6640625" style="63" bestFit="1" customWidth="1"/>
    <col min="6" max="6" width="8.6640625" style="63" customWidth="1"/>
    <col min="7" max="7" width="8.109375" style="63" customWidth="1"/>
    <col min="8" max="8" width="7.109375" style="63" bestFit="1" customWidth="1"/>
    <col min="9" max="10" width="8.109375" style="63" customWidth="1"/>
    <col min="11" max="11" width="8.33203125" style="63" customWidth="1"/>
    <col min="12" max="12" width="8.44140625" style="63" customWidth="1"/>
    <col min="13" max="13" width="10" style="63" bestFit="1" customWidth="1"/>
    <col min="14" max="14" width="10" style="63" customWidth="1"/>
    <col min="15" max="15" width="7.33203125" style="63" customWidth="1"/>
    <col min="16" max="16384" width="9.109375" style="63"/>
  </cols>
  <sheetData>
    <row r="1" spans="1:15" x14ac:dyDescent="0.3">
      <c r="A1" s="280" t="s">
        <v>0</v>
      </c>
      <c r="B1" s="274" t="s">
        <v>1</v>
      </c>
      <c r="C1" s="274" t="s">
        <v>2</v>
      </c>
      <c r="D1" s="274" t="s">
        <v>3</v>
      </c>
      <c r="E1" s="274"/>
      <c r="F1" s="274"/>
      <c r="G1" s="274" t="s">
        <v>4</v>
      </c>
      <c r="H1" s="274" t="s">
        <v>5</v>
      </c>
      <c r="I1" s="274"/>
      <c r="J1" s="274"/>
      <c r="K1" s="274"/>
      <c r="L1" s="274" t="s">
        <v>6</v>
      </c>
      <c r="M1" s="274"/>
      <c r="N1" s="274"/>
      <c r="O1" s="278"/>
    </row>
    <row r="2" spans="1:15" ht="55.5" customHeight="1" thickBot="1" x14ac:dyDescent="0.35">
      <c r="A2" s="281"/>
      <c r="B2" s="282"/>
      <c r="C2" s="282"/>
      <c r="D2" s="46" t="s">
        <v>7</v>
      </c>
      <c r="E2" s="46" t="s">
        <v>8</v>
      </c>
      <c r="F2" s="46" t="s">
        <v>9</v>
      </c>
      <c r="G2" s="282"/>
      <c r="H2" s="46" t="s">
        <v>51</v>
      </c>
      <c r="I2" s="46" t="s">
        <v>10</v>
      </c>
      <c r="J2" s="46" t="s">
        <v>11</v>
      </c>
      <c r="K2" s="46" t="s">
        <v>12</v>
      </c>
      <c r="L2" s="46" t="s">
        <v>13</v>
      </c>
      <c r="M2" s="46" t="s">
        <v>14</v>
      </c>
      <c r="N2" s="46" t="s">
        <v>15</v>
      </c>
      <c r="O2" s="12" t="s">
        <v>16</v>
      </c>
    </row>
    <row r="3" spans="1:15" x14ac:dyDescent="0.3">
      <c r="A3" s="303" t="s">
        <v>63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5" x14ac:dyDescent="0.3">
      <c r="A4" s="279" t="s">
        <v>37</v>
      </c>
      <c r="B4" s="279"/>
      <c r="C4" s="279"/>
      <c r="D4" s="279"/>
      <c r="E4" s="279"/>
      <c r="F4" s="279"/>
      <c r="G4" s="279"/>
      <c r="H4" s="65"/>
      <c r="I4" s="65"/>
      <c r="J4" s="65"/>
      <c r="K4" s="65"/>
      <c r="L4" s="65"/>
      <c r="M4" s="65"/>
      <c r="N4" s="65"/>
      <c r="O4" s="65"/>
    </row>
    <row r="5" spans="1:15" x14ac:dyDescent="0.3">
      <c r="A5" s="47">
        <v>211</v>
      </c>
      <c r="B5" s="36" t="s">
        <v>124</v>
      </c>
      <c r="C5" s="47">
        <v>120</v>
      </c>
      <c r="D5" s="49">
        <v>14.2</v>
      </c>
      <c r="E5" s="49">
        <v>23.4</v>
      </c>
      <c r="F5" s="49">
        <v>2</v>
      </c>
      <c r="G5" s="49">
        <v>278</v>
      </c>
      <c r="H5" s="49">
        <v>0.08</v>
      </c>
      <c r="I5" s="49">
        <v>0.2</v>
      </c>
      <c r="J5" s="49">
        <v>290</v>
      </c>
      <c r="K5" s="49">
        <v>0.6</v>
      </c>
      <c r="L5" s="49">
        <v>208</v>
      </c>
      <c r="M5" s="49">
        <v>248</v>
      </c>
      <c r="N5" s="49">
        <v>17.399999999999999</v>
      </c>
      <c r="O5" s="49">
        <v>2.2000000000000002</v>
      </c>
    </row>
    <row r="6" spans="1:15" ht="40.5" customHeight="1" x14ac:dyDescent="0.3">
      <c r="A6" s="6">
        <v>183</v>
      </c>
      <c r="B6" s="73" t="s">
        <v>214</v>
      </c>
      <c r="C6" s="174">
        <v>250</v>
      </c>
      <c r="D6" s="175">
        <v>10.199999999999999</v>
      </c>
      <c r="E6" s="175">
        <v>16.2</v>
      </c>
      <c r="F6" s="175">
        <v>51.3</v>
      </c>
      <c r="G6" s="175">
        <v>380</v>
      </c>
      <c r="H6" s="175">
        <v>0.23</v>
      </c>
      <c r="I6" s="175">
        <v>1.66</v>
      </c>
      <c r="J6" s="175">
        <v>81.2</v>
      </c>
      <c r="K6" s="175">
        <v>0.4</v>
      </c>
      <c r="L6" s="175">
        <v>207</v>
      </c>
      <c r="M6" s="175">
        <v>278</v>
      </c>
      <c r="N6" s="175">
        <v>112</v>
      </c>
      <c r="O6" s="175">
        <v>3.2</v>
      </c>
    </row>
    <row r="7" spans="1:15" ht="31.2" x14ac:dyDescent="0.3">
      <c r="A7" s="47">
        <v>379</v>
      </c>
      <c r="B7" s="36" t="s">
        <v>68</v>
      </c>
      <c r="C7" s="47">
        <v>200</v>
      </c>
      <c r="D7" s="49">
        <v>3.1</v>
      </c>
      <c r="E7" s="49">
        <v>2.7</v>
      </c>
      <c r="F7" s="49">
        <v>15.9</v>
      </c>
      <c r="G7" s="49">
        <v>100</v>
      </c>
      <c r="H7" s="49">
        <v>0.04</v>
      </c>
      <c r="I7" s="49">
        <v>0.1</v>
      </c>
      <c r="J7" s="49">
        <v>20</v>
      </c>
      <c r="K7" s="49">
        <v>0</v>
      </c>
      <c r="L7" s="49">
        <v>125.6</v>
      </c>
      <c r="M7" s="49">
        <v>90</v>
      </c>
      <c r="N7" s="49">
        <v>14</v>
      </c>
      <c r="O7" s="49">
        <v>0.1</v>
      </c>
    </row>
    <row r="8" spans="1:15" x14ac:dyDescent="0.3">
      <c r="A8" s="47"/>
      <c r="B8" s="36" t="s">
        <v>21</v>
      </c>
      <c r="C8" s="47">
        <v>90</v>
      </c>
      <c r="D8" s="49">
        <v>6</v>
      </c>
      <c r="E8" s="49">
        <v>1.08</v>
      </c>
      <c r="F8" s="49">
        <v>30</v>
      </c>
      <c r="G8" s="49">
        <v>156</v>
      </c>
      <c r="H8" s="49">
        <v>0.16</v>
      </c>
      <c r="I8" s="49">
        <v>0</v>
      </c>
      <c r="J8" s="49">
        <v>0</v>
      </c>
      <c r="K8" s="49">
        <v>1.2</v>
      </c>
      <c r="L8" s="49">
        <v>31.5</v>
      </c>
      <c r="M8" s="49">
        <v>142</v>
      </c>
      <c r="N8" s="49">
        <v>42.3</v>
      </c>
      <c r="O8" s="49">
        <v>3.5</v>
      </c>
    </row>
    <row r="9" spans="1:15" x14ac:dyDescent="0.3">
      <c r="A9" s="47">
        <v>14</v>
      </c>
      <c r="B9" s="36" t="s">
        <v>22</v>
      </c>
      <c r="C9" s="47">
        <v>20</v>
      </c>
      <c r="D9" s="49">
        <v>0.16</v>
      </c>
      <c r="E9" s="49">
        <v>14.5</v>
      </c>
      <c r="F9" s="49">
        <v>0.26</v>
      </c>
      <c r="G9" s="49">
        <v>132</v>
      </c>
      <c r="H9" s="49">
        <v>0</v>
      </c>
      <c r="I9" s="49">
        <v>0</v>
      </c>
      <c r="J9" s="49">
        <v>80</v>
      </c>
      <c r="K9" s="49">
        <v>0.2</v>
      </c>
      <c r="L9" s="49">
        <v>14</v>
      </c>
      <c r="M9" s="49">
        <v>14</v>
      </c>
      <c r="N9" s="49">
        <v>8</v>
      </c>
      <c r="O9" s="49">
        <v>2.8</v>
      </c>
    </row>
    <row r="10" spans="1:15" x14ac:dyDescent="0.3">
      <c r="A10" s="5"/>
      <c r="B10" s="5"/>
      <c r="C10" s="5"/>
      <c r="D10" s="67">
        <f>D5+D6+D7+D8+D9</f>
        <v>33.659999999999997</v>
      </c>
      <c r="E10" s="67">
        <f t="shared" ref="E10:O10" si="0">E5+E6+E7+E8+E9</f>
        <v>57.879999999999995</v>
      </c>
      <c r="F10" s="67">
        <f t="shared" si="0"/>
        <v>99.460000000000008</v>
      </c>
      <c r="G10" s="67">
        <f t="shared" si="0"/>
        <v>1046</v>
      </c>
      <c r="H10" s="67">
        <f t="shared" si="0"/>
        <v>0.51</v>
      </c>
      <c r="I10" s="67">
        <f t="shared" si="0"/>
        <v>1.96</v>
      </c>
      <c r="J10" s="67">
        <f t="shared" si="0"/>
        <v>471.2</v>
      </c>
      <c r="K10" s="67">
        <f t="shared" si="0"/>
        <v>2.4000000000000004</v>
      </c>
      <c r="L10" s="67">
        <f t="shared" si="0"/>
        <v>586.1</v>
      </c>
      <c r="M10" s="67">
        <f t="shared" si="0"/>
        <v>772</v>
      </c>
      <c r="N10" s="67">
        <f t="shared" si="0"/>
        <v>193.7</v>
      </c>
      <c r="O10" s="67">
        <f t="shared" si="0"/>
        <v>11.8</v>
      </c>
    </row>
    <row r="11" spans="1:15" x14ac:dyDescent="0.3">
      <c r="A11" s="302" t="s">
        <v>127</v>
      </c>
      <c r="B11" s="267"/>
      <c r="C11" s="267"/>
      <c r="D11" s="267"/>
      <c r="E11" s="267"/>
      <c r="F11" s="267"/>
      <c r="G11" s="267"/>
      <c r="H11" s="5"/>
      <c r="I11" s="5"/>
      <c r="J11" s="5"/>
      <c r="K11" s="5"/>
      <c r="L11" s="5"/>
      <c r="M11" s="5"/>
      <c r="N11" s="5"/>
      <c r="O11" s="5"/>
    </row>
    <row r="12" spans="1:15" x14ac:dyDescent="0.3">
      <c r="A12" s="155">
        <v>389</v>
      </c>
      <c r="B12" s="111" t="s">
        <v>142</v>
      </c>
      <c r="C12" s="155">
        <v>200</v>
      </c>
      <c r="D12" s="156">
        <v>1</v>
      </c>
      <c r="E12" s="156">
        <v>0</v>
      </c>
      <c r="F12" s="156">
        <v>20</v>
      </c>
      <c r="G12" s="156">
        <v>84</v>
      </c>
      <c r="H12" s="156">
        <v>0.02</v>
      </c>
      <c r="I12" s="156">
        <v>4</v>
      </c>
      <c r="J12" s="156">
        <v>0</v>
      </c>
      <c r="K12" s="156">
        <v>0.2</v>
      </c>
      <c r="L12" s="156">
        <v>14</v>
      </c>
      <c r="M12" s="156">
        <v>14</v>
      </c>
      <c r="N12" s="156">
        <v>8</v>
      </c>
      <c r="O12" s="156">
        <v>2.8</v>
      </c>
    </row>
    <row r="13" spans="1:15" x14ac:dyDescent="0.3">
      <c r="A13" s="47"/>
      <c r="B13" s="36" t="s">
        <v>29</v>
      </c>
      <c r="C13" s="47">
        <v>30</v>
      </c>
      <c r="D13" s="49">
        <v>3.7</v>
      </c>
      <c r="E13" s="49">
        <v>1.3</v>
      </c>
      <c r="F13" s="47">
        <v>23</v>
      </c>
      <c r="G13" s="47">
        <v>113</v>
      </c>
      <c r="H13" s="47">
        <v>0.06</v>
      </c>
      <c r="I13" s="47">
        <v>0</v>
      </c>
      <c r="J13" s="47">
        <v>0.02</v>
      </c>
      <c r="K13" s="49">
        <v>0</v>
      </c>
      <c r="L13" s="47">
        <v>8.6999999999999993</v>
      </c>
      <c r="M13" s="47">
        <v>32</v>
      </c>
      <c r="N13" s="47">
        <v>6.6</v>
      </c>
      <c r="O13" s="47">
        <v>0.5</v>
      </c>
    </row>
    <row r="14" spans="1:15" ht="20.25" customHeight="1" x14ac:dyDescent="0.3">
      <c r="A14" s="5"/>
      <c r="B14" s="5"/>
      <c r="C14" s="5"/>
      <c r="D14" s="67">
        <f>D12+D13</f>
        <v>4.7</v>
      </c>
      <c r="E14" s="67">
        <f t="shared" ref="E14:O14" si="1">E12+E13</f>
        <v>1.3</v>
      </c>
      <c r="F14" s="67">
        <f t="shared" si="1"/>
        <v>43</v>
      </c>
      <c r="G14" s="67">
        <f t="shared" si="1"/>
        <v>197</v>
      </c>
      <c r="H14" s="67">
        <f t="shared" si="1"/>
        <v>0.08</v>
      </c>
      <c r="I14" s="67">
        <f t="shared" si="1"/>
        <v>4</v>
      </c>
      <c r="J14" s="67">
        <f t="shared" si="1"/>
        <v>0.02</v>
      </c>
      <c r="K14" s="67">
        <f t="shared" si="1"/>
        <v>0.2</v>
      </c>
      <c r="L14" s="67">
        <f t="shared" si="1"/>
        <v>22.7</v>
      </c>
      <c r="M14" s="67">
        <f t="shared" si="1"/>
        <v>46</v>
      </c>
      <c r="N14" s="67">
        <f t="shared" si="1"/>
        <v>14.6</v>
      </c>
      <c r="O14" s="67">
        <f t="shared" si="1"/>
        <v>3.3</v>
      </c>
    </row>
    <row r="15" spans="1:15" x14ac:dyDescent="0.3">
      <c r="A15" s="267" t="s">
        <v>38</v>
      </c>
      <c r="B15" s="267"/>
      <c r="C15" s="267"/>
      <c r="D15" s="267"/>
      <c r="E15" s="267"/>
      <c r="F15" s="267"/>
      <c r="G15" s="267"/>
      <c r="H15" s="5"/>
      <c r="I15" s="5"/>
      <c r="J15" s="5"/>
      <c r="K15" s="5"/>
      <c r="L15" s="5"/>
      <c r="M15" s="5"/>
      <c r="N15" s="5"/>
      <c r="O15" s="5"/>
    </row>
    <row r="16" spans="1:15" ht="41.25" customHeight="1" x14ac:dyDescent="0.3">
      <c r="A16" s="73">
        <v>102</v>
      </c>
      <c r="B16" s="73" t="s">
        <v>87</v>
      </c>
      <c r="C16" s="164">
        <v>300</v>
      </c>
      <c r="D16" s="165">
        <v>6.5</v>
      </c>
      <c r="E16" s="165">
        <v>6.3</v>
      </c>
      <c r="F16" s="165">
        <v>19.8</v>
      </c>
      <c r="G16" s="167">
        <v>178</v>
      </c>
      <c r="H16" s="165">
        <v>0.2</v>
      </c>
      <c r="I16" s="165">
        <v>6.9</v>
      </c>
      <c r="J16" s="165">
        <v>0</v>
      </c>
      <c r="K16" s="165">
        <v>0</v>
      </c>
      <c r="L16" s="165">
        <v>51</v>
      </c>
      <c r="M16" s="165">
        <v>106</v>
      </c>
      <c r="N16" s="165">
        <v>42.6</v>
      </c>
      <c r="O16" s="165">
        <v>2.4</v>
      </c>
    </row>
    <row r="17" spans="1:15" ht="40.5" customHeight="1" x14ac:dyDescent="0.3">
      <c r="A17" s="47" t="s">
        <v>131</v>
      </c>
      <c r="B17" s="36" t="s">
        <v>148</v>
      </c>
      <c r="C17" s="47">
        <v>160</v>
      </c>
      <c r="D17" s="49">
        <v>13.4</v>
      </c>
      <c r="E17" s="49">
        <v>17.5</v>
      </c>
      <c r="F17" s="49">
        <v>18</v>
      </c>
      <c r="G17" s="49">
        <v>383</v>
      </c>
      <c r="H17" s="49">
        <v>7.0000000000000007E-2</v>
      </c>
      <c r="I17" s="49">
        <v>0.37</v>
      </c>
      <c r="J17" s="49">
        <v>27</v>
      </c>
      <c r="K17" s="49">
        <v>3.9</v>
      </c>
      <c r="L17" s="49">
        <v>54</v>
      </c>
      <c r="M17" s="49">
        <v>134</v>
      </c>
      <c r="N17" s="49">
        <v>23</v>
      </c>
      <c r="O17" s="49">
        <v>8</v>
      </c>
    </row>
    <row r="18" spans="1:15" ht="21.75" customHeight="1" x14ac:dyDescent="0.3">
      <c r="A18" s="117">
        <v>321</v>
      </c>
      <c r="B18" s="119" t="s">
        <v>83</v>
      </c>
      <c r="C18" s="117">
        <v>250</v>
      </c>
      <c r="D18" s="116">
        <v>5</v>
      </c>
      <c r="E18" s="116">
        <v>8</v>
      </c>
      <c r="F18" s="116">
        <v>25.5</v>
      </c>
      <c r="G18" s="116">
        <v>163</v>
      </c>
      <c r="H18" s="116">
        <v>0.05</v>
      </c>
      <c r="I18" s="116">
        <v>25.5</v>
      </c>
      <c r="J18" s="116">
        <v>0</v>
      </c>
      <c r="K18" s="116">
        <v>4.2</v>
      </c>
      <c r="L18" s="116">
        <v>121.7</v>
      </c>
      <c r="M18" s="116">
        <v>90</v>
      </c>
      <c r="N18" s="116">
        <v>46.2</v>
      </c>
      <c r="O18" s="116">
        <v>1.7</v>
      </c>
    </row>
    <row r="19" spans="1:15" ht="41.25" customHeight="1" x14ac:dyDescent="0.3">
      <c r="A19" s="6">
        <v>40</v>
      </c>
      <c r="B19" s="135" t="s">
        <v>173</v>
      </c>
      <c r="C19" s="47">
        <v>100</v>
      </c>
      <c r="D19" s="49">
        <v>2.7</v>
      </c>
      <c r="E19" s="49">
        <v>7</v>
      </c>
      <c r="F19" s="49">
        <v>9.5</v>
      </c>
      <c r="G19" s="49">
        <v>113</v>
      </c>
      <c r="H19" s="49">
        <v>0.09</v>
      </c>
      <c r="I19" s="49">
        <v>8.3000000000000007</v>
      </c>
      <c r="J19" s="49">
        <v>19.8</v>
      </c>
      <c r="K19" s="49">
        <v>2.8</v>
      </c>
      <c r="L19" s="49">
        <v>19.5</v>
      </c>
      <c r="M19" s="49">
        <v>65.2</v>
      </c>
      <c r="N19" s="49">
        <v>24</v>
      </c>
      <c r="O19" s="49">
        <v>0.9</v>
      </c>
    </row>
    <row r="20" spans="1:15" ht="31.2" x14ac:dyDescent="0.3">
      <c r="A20" s="6">
        <v>349</v>
      </c>
      <c r="B20" s="73" t="s">
        <v>149</v>
      </c>
      <c r="C20" s="47">
        <v>200</v>
      </c>
      <c r="D20" s="49">
        <v>0.6</v>
      </c>
      <c r="E20" s="49">
        <v>0.08</v>
      </c>
      <c r="F20" s="49">
        <v>32</v>
      </c>
      <c r="G20" s="49">
        <v>132</v>
      </c>
      <c r="H20" s="49">
        <v>0.01</v>
      </c>
      <c r="I20" s="49">
        <v>0.6</v>
      </c>
      <c r="J20" s="49">
        <v>0</v>
      </c>
      <c r="K20" s="49">
        <v>0.4</v>
      </c>
      <c r="L20" s="49">
        <v>32</v>
      </c>
      <c r="M20" s="49">
        <v>23</v>
      </c>
      <c r="N20" s="49">
        <v>17.399999999999999</v>
      </c>
      <c r="O20" s="49">
        <v>0.7</v>
      </c>
    </row>
    <row r="21" spans="1:15" x14ac:dyDescent="0.3">
      <c r="A21" s="47"/>
      <c r="B21" s="36" t="s">
        <v>21</v>
      </c>
      <c r="C21" s="47">
        <v>100</v>
      </c>
      <c r="D21" s="49">
        <v>6.6</v>
      </c>
      <c r="E21" s="49">
        <v>1.2</v>
      </c>
      <c r="F21" s="49">
        <v>33.4</v>
      </c>
      <c r="G21" s="49">
        <v>174</v>
      </c>
      <c r="H21" s="49">
        <v>0.18</v>
      </c>
      <c r="I21" s="49">
        <v>0</v>
      </c>
      <c r="J21" s="49">
        <v>0</v>
      </c>
      <c r="K21" s="49">
        <v>1.4</v>
      </c>
      <c r="L21" s="49">
        <v>35</v>
      </c>
      <c r="M21" s="49">
        <v>158</v>
      </c>
      <c r="N21" s="49">
        <v>47</v>
      </c>
      <c r="O21" s="49">
        <v>3.9</v>
      </c>
    </row>
    <row r="22" spans="1:15" ht="24.75" customHeight="1" x14ac:dyDescent="0.3">
      <c r="A22" s="73"/>
      <c r="B22" s="73" t="s">
        <v>24</v>
      </c>
      <c r="C22" s="47">
        <v>80</v>
      </c>
      <c r="D22" s="49">
        <v>5.4</v>
      </c>
      <c r="E22" s="49">
        <v>1.04</v>
      </c>
      <c r="F22" s="49">
        <v>32</v>
      </c>
      <c r="G22" s="49">
        <v>161</v>
      </c>
      <c r="H22" s="49">
        <v>0.14000000000000001</v>
      </c>
      <c r="I22" s="49">
        <v>0</v>
      </c>
      <c r="J22" s="49">
        <v>0</v>
      </c>
      <c r="K22" s="49">
        <v>1.1000000000000001</v>
      </c>
      <c r="L22" s="49">
        <v>27.6</v>
      </c>
      <c r="M22" s="49">
        <v>125</v>
      </c>
      <c r="N22" s="49">
        <v>39</v>
      </c>
      <c r="O22" s="49">
        <v>3.1</v>
      </c>
    </row>
    <row r="23" spans="1:15" ht="24.75" customHeight="1" x14ac:dyDescent="0.3">
      <c r="A23" s="155">
        <v>338</v>
      </c>
      <c r="B23" s="111" t="s">
        <v>166</v>
      </c>
      <c r="C23" s="155">
        <v>300</v>
      </c>
      <c r="D23" s="156">
        <v>1.2</v>
      </c>
      <c r="E23" s="156">
        <v>1.2</v>
      </c>
      <c r="F23" s="156">
        <v>19.600000000000001</v>
      </c>
      <c r="G23" s="156">
        <v>141</v>
      </c>
      <c r="H23" s="156">
        <v>0.03</v>
      </c>
      <c r="I23" s="156">
        <v>30</v>
      </c>
      <c r="J23" s="156">
        <v>0</v>
      </c>
      <c r="K23" s="156">
        <v>0.6</v>
      </c>
      <c r="L23" s="156">
        <v>48</v>
      </c>
      <c r="M23" s="156">
        <v>33</v>
      </c>
      <c r="N23" s="156">
        <v>27</v>
      </c>
      <c r="O23" s="156">
        <v>6.6</v>
      </c>
    </row>
    <row r="24" spans="1:15" x14ac:dyDescent="0.3">
      <c r="A24" s="85"/>
      <c r="B24" s="5"/>
      <c r="C24" s="5"/>
      <c r="D24" s="67">
        <f t="shared" ref="D24:O24" si="2">SUM(D16:D23)</f>
        <v>41.4</v>
      </c>
      <c r="E24" s="67">
        <f t="shared" si="2"/>
        <v>42.32</v>
      </c>
      <c r="F24" s="67">
        <f t="shared" si="2"/>
        <v>189.79999999999998</v>
      </c>
      <c r="G24" s="67">
        <f t="shared" si="2"/>
        <v>1445</v>
      </c>
      <c r="H24" s="67">
        <f t="shared" si="2"/>
        <v>0.77000000000000013</v>
      </c>
      <c r="I24" s="67">
        <f t="shared" si="2"/>
        <v>71.670000000000016</v>
      </c>
      <c r="J24" s="67">
        <f t="shared" si="2"/>
        <v>46.8</v>
      </c>
      <c r="K24" s="67">
        <f t="shared" si="2"/>
        <v>14.399999999999999</v>
      </c>
      <c r="L24" s="67">
        <f t="shared" si="2"/>
        <v>388.8</v>
      </c>
      <c r="M24" s="67">
        <f t="shared" si="2"/>
        <v>734.2</v>
      </c>
      <c r="N24" s="67">
        <f t="shared" si="2"/>
        <v>266.20000000000005</v>
      </c>
      <c r="O24" s="67">
        <f t="shared" si="2"/>
        <v>27.299999999999997</v>
      </c>
    </row>
    <row r="25" spans="1:15" x14ac:dyDescent="0.3">
      <c r="A25" s="267" t="s">
        <v>30</v>
      </c>
      <c r="B25" s="267"/>
      <c r="C25" s="267"/>
      <c r="D25" s="267"/>
      <c r="E25" s="267"/>
      <c r="F25" s="267"/>
      <c r="G25" s="267"/>
      <c r="H25" s="5"/>
      <c r="I25" s="5"/>
      <c r="J25" s="5"/>
      <c r="K25" s="5"/>
      <c r="L25" s="5"/>
      <c r="M25" s="5"/>
      <c r="N25" s="5"/>
      <c r="O25" s="5"/>
    </row>
    <row r="26" spans="1:15" ht="38.25" customHeight="1" x14ac:dyDescent="0.3">
      <c r="A26" s="6">
        <v>21</v>
      </c>
      <c r="B26" s="73" t="s">
        <v>174</v>
      </c>
      <c r="C26" s="47">
        <v>150</v>
      </c>
      <c r="D26" s="49">
        <v>1.2</v>
      </c>
      <c r="E26" s="49">
        <v>0.75</v>
      </c>
      <c r="F26" s="49">
        <v>3.7</v>
      </c>
      <c r="G26" s="49">
        <v>88</v>
      </c>
      <c r="H26" s="49">
        <v>0.15</v>
      </c>
      <c r="I26" s="49">
        <v>6.1</v>
      </c>
      <c r="J26" s="49">
        <v>0</v>
      </c>
      <c r="K26" s="49">
        <v>0.45</v>
      </c>
      <c r="L26" s="49">
        <v>35.5</v>
      </c>
      <c r="M26" s="49">
        <v>34.799999999999997</v>
      </c>
      <c r="N26" s="49">
        <v>19.899999999999999</v>
      </c>
      <c r="O26" s="49">
        <v>0.9</v>
      </c>
    </row>
    <row r="27" spans="1:15" ht="49.5" customHeight="1" x14ac:dyDescent="0.3">
      <c r="A27" s="6">
        <v>259</v>
      </c>
      <c r="B27" s="73" t="s">
        <v>175</v>
      </c>
      <c r="C27" s="47">
        <v>400</v>
      </c>
      <c r="D27" s="49">
        <v>37</v>
      </c>
      <c r="E27" s="49">
        <v>41</v>
      </c>
      <c r="F27" s="49">
        <v>38.9</v>
      </c>
      <c r="G27" s="49">
        <v>674</v>
      </c>
      <c r="H27" s="49">
        <v>0.27</v>
      </c>
      <c r="I27" s="49">
        <v>15.4</v>
      </c>
      <c r="J27" s="49">
        <v>0</v>
      </c>
      <c r="K27" s="49">
        <v>7</v>
      </c>
      <c r="L27" s="49">
        <v>138.19999999999999</v>
      </c>
      <c r="M27" s="49">
        <v>470</v>
      </c>
      <c r="N27" s="49">
        <v>97</v>
      </c>
      <c r="O27" s="49">
        <v>8.8000000000000007</v>
      </c>
    </row>
    <row r="28" spans="1:15" ht="21.75" customHeight="1" x14ac:dyDescent="0.3">
      <c r="A28" s="47">
        <v>376</v>
      </c>
      <c r="B28" s="36" t="s">
        <v>20</v>
      </c>
      <c r="C28" s="47" t="s">
        <v>19</v>
      </c>
      <c r="D28" s="49">
        <v>7.0000000000000007E-2</v>
      </c>
      <c r="E28" s="49">
        <v>0.02</v>
      </c>
      <c r="F28" s="49">
        <v>15</v>
      </c>
      <c r="G28" s="49">
        <v>60</v>
      </c>
      <c r="H28" s="49">
        <v>0</v>
      </c>
      <c r="I28" s="49">
        <v>0.03</v>
      </c>
      <c r="J28" s="49">
        <v>0</v>
      </c>
      <c r="K28" s="49">
        <v>0.01</v>
      </c>
      <c r="L28" s="49">
        <v>11</v>
      </c>
      <c r="M28" s="49">
        <v>2.8</v>
      </c>
      <c r="N28" s="49">
        <v>1.4</v>
      </c>
      <c r="O28" s="49">
        <v>0.2</v>
      </c>
    </row>
    <row r="29" spans="1:15" x14ac:dyDescent="0.3">
      <c r="A29" s="47"/>
      <c r="B29" s="36" t="s">
        <v>21</v>
      </c>
      <c r="C29" s="47">
        <v>60</v>
      </c>
      <c r="D29" s="49">
        <v>4</v>
      </c>
      <c r="E29" s="49">
        <v>0.7</v>
      </c>
      <c r="F29" s="49">
        <v>20</v>
      </c>
      <c r="G29" s="49">
        <v>104</v>
      </c>
      <c r="H29" s="49">
        <v>0.1</v>
      </c>
      <c r="I29" s="49">
        <v>0</v>
      </c>
      <c r="J29" s="49">
        <v>0</v>
      </c>
      <c r="K29" s="49">
        <v>0.8</v>
      </c>
      <c r="L29" s="49">
        <v>21</v>
      </c>
      <c r="M29" s="49">
        <v>95</v>
      </c>
      <c r="N29" s="49">
        <v>28</v>
      </c>
      <c r="O29" s="49">
        <v>2.2999999999999998</v>
      </c>
    </row>
    <row r="30" spans="1:15" ht="21" customHeight="1" x14ac:dyDescent="0.3">
      <c r="A30" s="73"/>
      <c r="B30" s="73" t="s">
        <v>24</v>
      </c>
      <c r="C30" s="47">
        <v>70</v>
      </c>
      <c r="D30" s="49">
        <v>4.7</v>
      </c>
      <c r="E30" s="49">
        <v>0.9</v>
      </c>
      <c r="F30" s="49">
        <v>28</v>
      </c>
      <c r="G30" s="49">
        <v>140</v>
      </c>
      <c r="H30" s="49">
        <v>0.12</v>
      </c>
      <c r="I30" s="49">
        <v>0</v>
      </c>
      <c r="J30" s="49">
        <v>0</v>
      </c>
      <c r="K30" s="49">
        <v>0.9</v>
      </c>
      <c r="L30" s="49">
        <v>33</v>
      </c>
      <c r="M30" s="49">
        <v>110</v>
      </c>
      <c r="N30" s="49">
        <v>34.299999999999997</v>
      </c>
      <c r="O30" s="49">
        <v>2.7</v>
      </c>
    </row>
    <row r="31" spans="1:15" x14ac:dyDescent="0.3">
      <c r="A31" s="5"/>
      <c r="B31" s="5"/>
      <c r="C31" s="5"/>
      <c r="D31" s="67">
        <f>D26+D27+D28+D29+D30</f>
        <v>46.970000000000006</v>
      </c>
      <c r="E31" s="67">
        <f t="shared" ref="E31:O31" si="3">E26+E27+E28+E29+E30</f>
        <v>43.370000000000005</v>
      </c>
      <c r="F31" s="67">
        <f t="shared" si="3"/>
        <v>105.6</v>
      </c>
      <c r="G31" s="67">
        <f t="shared" si="3"/>
        <v>1066</v>
      </c>
      <c r="H31" s="67">
        <f t="shared" si="3"/>
        <v>0.64</v>
      </c>
      <c r="I31" s="67">
        <f t="shared" si="3"/>
        <v>21.53</v>
      </c>
      <c r="J31" s="67">
        <f t="shared" si="3"/>
        <v>0</v>
      </c>
      <c r="K31" s="67">
        <f t="shared" si="3"/>
        <v>9.16</v>
      </c>
      <c r="L31" s="67">
        <f t="shared" si="3"/>
        <v>238.7</v>
      </c>
      <c r="M31" s="67">
        <f t="shared" si="3"/>
        <v>712.6</v>
      </c>
      <c r="N31" s="67">
        <f t="shared" si="3"/>
        <v>180.60000000000002</v>
      </c>
      <c r="O31" s="67">
        <f t="shared" si="3"/>
        <v>14.899999999999999</v>
      </c>
    </row>
    <row r="32" spans="1:15" x14ac:dyDescent="0.3">
      <c r="A32" s="267" t="s">
        <v>36</v>
      </c>
      <c r="B32" s="267"/>
      <c r="C32" s="267"/>
      <c r="D32" s="267"/>
      <c r="E32" s="267"/>
      <c r="F32" s="267"/>
      <c r="G32" s="267"/>
      <c r="H32" s="5"/>
      <c r="I32" s="5"/>
      <c r="J32" s="5"/>
      <c r="K32" s="5"/>
      <c r="L32" s="5"/>
      <c r="M32" s="5"/>
      <c r="N32" s="5"/>
      <c r="O32" s="5"/>
    </row>
    <row r="33" spans="1:15" ht="36" customHeight="1" x14ac:dyDescent="0.3">
      <c r="A33" s="47">
        <v>386</v>
      </c>
      <c r="B33" s="36" t="s">
        <v>114</v>
      </c>
      <c r="C33" s="47">
        <v>200</v>
      </c>
      <c r="D33" s="49">
        <v>5.8</v>
      </c>
      <c r="E33" s="49">
        <v>5</v>
      </c>
      <c r="F33" s="49">
        <v>8.4</v>
      </c>
      <c r="G33" s="49">
        <v>102</v>
      </c>
      <c r="H33" s="49">
        <v>0.04</v>
      </c>
      <c r="I33" s="49">
        <v>0.6</v>
      </c>
      <c r="J33" s="49">
        <v>40</v>
      </c>
      <c r="K33" s="49">
        <v>0</v>
      </c>
      <c r="L33" s="49">
        <v>248</v>
      </c>
      <c r="M33" s="49">
        <v>184</v>
      </c>
      <c r="N33" s="49">
        <v>28</v>
      </c>
      <c r="O33" s="49">
        <v>0.2</v>
      </c>
    </row>
    <row r="34" spans="1:15" ht="36" customHeight="1" x14ac:dyDescent="0.3">
      <c r="A34" s="47">
        <v>421</v>
      </c>
      <c r="B34" s="118" t="s">
        <v>197</v>
      </c>
      <c r="C34" s="47">
        <v>100</v>
      </c>
      <c r="D34" s="49">
        <v>8</v>
      </c>
      <c r="E34" s="49">
        <v>4.7</v>
      </c>
      <c r="F34" s="49">
        <v>47.1</v>
      </c>
      <c r="G34" s="49">
        <v>262</v>
      </c>
      <c r="H34" s="49">
        <v>0.1</v>
      </c>
      <c r="I34" s="49">
        <v>0</v>
      </c>
      <c r="J34" s="49">
        <v>26</v>
      </c>
      <c r="K34" s="49">
        <v>1.3</v>
      </c>
      <c r="L34" s="49">
        <v>22</v>
      </c>
      <c r="M34" s="49">
        <v>74</v>
      </c>
      <c r="N34" s="49">
        <v>29</v>
      </c>
      <c r="O34" s="49">
        <v>1.3</v>
      </c>
    </row>
    <row r="35" spans="1:15" x14ac:dyDescent="0.3">
      <c r="A35" s="5"/>
      <c r="B35" s="5"/>
      <c r="C35" s="5"/>
      <c r="D35" s="67">
        <f>D33+D34</f>
        <v>13.8</v>
      </c>
      <c r="E35" s="67">
        <f t="shared" ref="E35:O35" si="4">E33+E34</f>
        <v>9.6999999999999993</v>
      </c>
      <c r="F35" s="67">
        <f t="shared" si="4"/>
        <v>55.5</v>
      </c>
      <c r="G35" s="67">
        <f t="shared" si="4"/>
        <v>364</v>
      </c>
      <c r="H35" s="67">
        <f t="shared" si="4"/>
        <v>0.14000000000000001</v>
      </c>
      <c r="I35" s="67">
        <f t="shared" si="4"/>
        <v>0.6</v>
      </c>
      <c r="J35" s="67">
        <f t="shared" si="4"/>
        <v>66</v>
      </c>
      <c r="K35" s="67">
        <f t="shared" si="4"/>
        <v>1.3</v>
      </c>
      <c r="L35" s="67">
        <f t="shared" si="4"/>
        <v>270</v>
      </c>
      <c r="M35" s="67">
        <f t="shared" si="4"/>
        <v>258</v>
      </c>
      <c r="N35" s="67">
        <f t="shared" si="4"/>
        <v>57</v>
      </c>
      <c r="O35" s="67">
        <f t="shared" si="4"/>
        <v>1.5</v>
      </c>
    </row>
    <row r="36" spans="1:15" x14ac:dyDescent="0.3">
      <c r="A36" s="5"/>
      <c r="B36" s="5"/>
      <c r="C36" s="5"/>
      <c r="D36" s="67">
        <f t="shared" ref="D36:O36" si="5">SUM(D10,D14,D24,D31,D35)</f>
        <v>140.53</v>
      </c>
      <c r="E36" s="67">
        <f t="shared" si="5"/>
        <v>154.57</v>
      </c>
      <c r="F36" s="67">
        <f t="shared" si="5"/>
        <v>493.36</v>
      </c>
      <c r="G36" s="67">
        <f t="shared" si="5"/>
        <v>4118</v>
      </c>
      <c r="H36" s="67">
        <f t="shared" si="5"/>
        <v>2.14</v>
      </c>
      <c r="I36" s="67">
        <f t="shared" si="5"/>
        <v>99.76</v>
      </c>
      <c r="J36" s="67">
        <f t="shared" si="5"/>
        <v>584.02</v>
      </c>
      <c r="K36" s="67">
        <f t="shared" si="5"/>
        <v>27.46</v>
      </c>
      <c r="L36" s="67">
        <f t="shared" si="5"/>
        <v>1506.3000000000002</v>
      </c>
      <c r="M36" s="67">
        <f t="shared" si="5"/>
        <v>2522.8000000000002</v>
      </c>
      <c r="N36" s="67">
        <f t="shared" si="5"/>
        <v>712.1</v>
      </c>
      <c r="O36" s="67">
        <f t="shared" si="5"/>
        <v>58.8</v>
      </c>
    </row>
  </sheetData>
  <mergeCells count="13">
    <mergeCell ref="A32:G32"/>
    <mergeCell ref="A11:G11"/>
    <mergeCell ref="A25:G25"/>
    <mergeCell ref="A15:G15"/>
    <mergeCell ref="L1:O1"/>
    <mergeCell ref="A4:G4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70866141732283472" right="0.28000000000000003" top="0.74803149606299213" bottom="0.74803149606299213" header="0.31496062992125984" footer="0.31496062992125984"/>
  <pageSetup paperSize="9" scale="6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9" zoomScale="86" zoomScaleNormal="86" workbookViewId="0">
      <selection sqref="A1:O39"/>
    </sheetView>
  </sheetViews>
  <sheetFormatPr defaultColWidth="9.109375" defaultRowHeight="15.6" x14ac:dyDescent="0.3"/>
  <cols>
    <col min="1" max="1" width="10.88671875" style="63" customWidth="1"/>
    <col min="2" max="2" width="20.6640625" style="63" customWidth="1"/>
    <col min="3" max="3" width="6.6640625" style="63" customWidth="1"/>
    <col min="4" max="4" width="8.33203125" style="63" customWidth="1"/>
    <col min="5" max="5" width="8.5546875" style="63" customWidth="1"/>
    <col min="6" max="6" width="8.6640625" style="63" customWidth="1"/>
    <col min="7" max="7" width="10.33203125" style="63" customWidth="1"/>
    <col min="8" max="8" width="7.44140625" style="63" bestFit="1" customWidth="1"/>
    <col min="9" max="9" width="10" style="63" bestFit="1" customWidth="1"/>
    <col min="10" max="10" width="9" style="63" customWidth="1"/>
    <col min="11" max="11" width="7.44140625" style="63" customWidth="1"/>
    <col min="12" max="12" width="8.44140625" style="63" customWidth="1"/>
    <col min="13" max="13" width="8.88671875" style="63" customWidth="1"/>
    <col min="14" max="15" width="8.6640625" style="63" customWidth="1"/>
    <col min="16" max="16384" width="9.109375" style="63"/>
  </cols>
  <sheetData>
    <row r="1" spans="1:15" x14ac:dyDescent="0.3">
      <c r="A1" s="280" t="s">
        <v>0</v>
      </c>
      <c r="B1" s="274" t="s">
        <v>1</v>
      </c>
      <c r="C1" s="274" t="s">
        <v>2</v>
      </c>
      <c r="D1" s="274" t="s">
        <v>3</v>
      </c>
      <c r="E1" s="274"/>
      <c r="F1" s="274"/>
      <c r="G1" s="274" t="s">
        <v>4</v>
      </c>
      <c r="H1" s="274" t="s">
        <v>5</v>
      </c>
      <c r="I1" s="274"/>
      <c r="J1" s="274"/>
      <c r="K1" s="274"/>
      <c r="L1" s="274" t="s">
        <v>6</v>
      </c>
      <c r="M1" s="274"/>
      <c r="N1" s="274"/>
      <c r="O1" s="278"/>
    </row>
    <row r="2" spans="1:15" ht="54" customHeight="1" thickBot="1" x14ac:dyDescent="0.35">
      <c r="A2" s="281"/>
      <c r="B2" s="282"/>
      <c r="C2" s="282"/>
      <c r="D2" s="46" t="s">
        <v>7</v>
      </c>
      <c r="E2" s="46" t="s">
        <v>8</v>
      </c>
      <c r="F2" s="46" t="s">
        <v>9</v>
      </c>
      <c r="G2" s="282"/>
      <c r="H2" s="46" t="s">
        <v>51</v>
      </c>
      <c r="I2" s="46" t="s">
        <v>10</v>
      </c>
      <c r="J2" s="46" t="s">
        <v>11</v>
      </c>
      <c r="K2" s="46" t="s">
        <v>12</v>
      </c>
      <c r="L2" s="46" t="s">
        <v>13</v>
      </c>
      <c r="M2" s="46" t="s">
        <v>14</v>
      </c>
      <c r="N2" s="46" t="s">
        <v>15</v>
      </c>
      <c r="O2" s="12" t="s">
        <v>16</v>
      </c>
    </row>
    <row r="3" spans="1:15" ht="16.2" thickBot="1" x14ac:dyDescent="0.35">
      <c r="A3" s="275" t="s">
        <v>64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7"/>
    </row>
    <row r="4" spans="1:15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x14ac:dyDescent="0.3">
      <c r="A5" s="279" t="s">
        <v>37</v>
      </c>
      <c r="B5" s="279"/>
      <c r="C5" s="279"/>
      <c r="D5" s="279"/>
      <c r="E5" s="279"/>
      <c r="F5" s="279"/>
      <c r="G5" s="279"/>
      <c r="H5" s="65"/>
      <c r="I5" s="65"/>
      <c r="J5" s="65"/>
      <c r="K5" s="65"/>
      <c r="L5" s="65"/>
      <c r="M5" s="65"/>
      <c r="N5" s="65"/>
      <c r="O5" s="65"/>
    </row>
    <row r="6" spans="1:15" ht="36.75" customHeight="1" x14ac:dyDescent="0.3">
      <c r="A6" s="6">
        <v>181</v>
      </c>
      <c r="B6" s="72" t="s">
        <v>76</v>
      </c>
      <c r="C6" s="47">
        <v>250</v>
      </c>
      <c r="D6" s="49">
        <v>7</v>
      </c>
      <c r="E6" s="49">
        <v>12</v>
      </c>
      <c r="F6" s="49">
        <v>48</v>
      </c>
      <c r="G6" s="49">
        <v>330</v>
      </c>
      <c r="H6" s="49">
        <v>0.09</v>
      </c>
      <c r="I6" s="49">
        <v>1.2</v>
      </c>
      <c r="J6" s="49">
        <v>66</v>
      </c>
      <c r="K6" s="49">
        <v>0.56000000000000005</v>
      </c>
      <c r="L6" s="49">
        <v>152</v>
      </c>
      <c r="M6" s="49">
        <v>134</v>
      </c>
      <c r="N6" s="49">
        <v>22</v>
      </c>
      <c r="O6" s="49">
        <v>0.56000000000000005</v>
      </c>
    </row>
    <row r="7" spans="1:15" x14ac:dyDescent="0.3">
      <c r="A7" s="47">
        <v>382</v>
      </c>
      <c r="B7" s="36" t="s">
        <v>27</v>
      </c>
      <c r="C7" s="47">
        <v>200</v>
      </c>
      <c r="D7" s="49">
        <v>4</v>
      </c>
      <c r="E7" s="49">
        <v>3.5</v>
      </c>
      <c r="F7" s="49">
        <v>17.5</v>
      </c>
      <c r="G7" s="49">
        <v>118</v>
      </c>
      <c r="H7" s="49">
        <v>0.05</v>
      </c>
      <c r="I7" s="49">
        <v>1.5</v>
      </c>
      <c r="J7" s="49">
        <v>24.4</v>
      </c>
      <c r="K7" s="49">
        <v>0.1</v>
      </c>
      <c r="L7" s="49">
        <v>152</v>
      </c>
      <c r="M7" s="49">
        <v>124.6</v>
      </c>
      <c r="N7" s="49">
        <v>21</v>
      </c>
      <c r="O7" s="49">
        <v>0.4</v>
      </c>
    </row>
    <row r="8" spans="1:15" x14ac:dyDescent="0.3">
      <c r="A8" s="47"/>
      <c r="B8" s="36" t="s">
        <v>21</v>
      </c>
      <c r="C8" s="47">
        <v>90</v>
      </c>
      <c r="D8" s="49">
        <v>6</v>
      </c>
      <c r="E8" s="49">
        <v>1.08</v>
      </c>
      <c r="F8" s="49">
        <v>30</v>
      </c>
      <c r="G8" s="49">
        <v>156</v>
      </c>
      <c r="H8" s="49">
        <v>0.16</v>
      </c>
      <c r="I8" s="49">
        <v>0</v>
      </c>
      <c r="J8" s="49">
        <v>0</v>
      </c>
      <c r="K8" s="49">
        <v>1.2</v>
      </c>
      <c r="L8" s="49">
        <v>31.5</v>
      </c>
      <c r="M8" s="49">
        <v>142</v>
      </c>
      <c r="N8" s="49">
        <v>42.3</v>
      </c>
      <c r="O8" s="49">
        <v>3.5</v>
      </c>
    </row>
    <row r="9" spans="1:15" ht="21" customHeight="1" x14ac:dyDescent="0.3">
      <c r="A9" s="6">
        <v>15</v>
      </c>
      <c r="B9" s="72" t="s">
        <v>31</v>
      </c>
      <c r="C9" s="47">
        <v>24</v>
      </c>
      <c r="D9" s="49">
        <v>6.3</v>
      </c>
      <c r="E9" s="49">
        <v>6.4</v>
      </c>
      <c r="F9" s="49">
        <v>0</v>
      </c>
      <c r="G9" s="49">
        <v>82</v>
      </c>
      <c r="H9" s="49">
        <v>8.0000000000000002E-3</v>
      </c>
      <c r="I9" s="49">
        <v>0.16</v>
      </c>
      <c r="J9" s="49">
        <v>50</v>
      </c>
      <c r="K9" s="49">
        <v>0.1</v>
      </c>
      <c r="L9" s="49">
        <v>240</v>
      </c>
      <c r="M9" s="49">
        <v>141</v>
      </c>
      <c r="N9" s="49">
        <v>13</v>
      </c>
      <c r="O9" s="49">
        <v>0.16</v>
      </c>
    </row>
    <row r="10" spans="1:15" ht="24.75" customHeight="1" x14ac:dyDescent="0.3">
      <c r="A10" s="6">
        <v>14</v>
      </c>
      <c r="B10" s="72" t="s">
        <v>22</v>
      </c>
      <c r="C10" s="47">
        <v>20</v>
      </c>
      <c r="D10" s="49">
        <v>0.16</v>
      </c>
      <c r="E10" s="49">
        <v>14.5</v>
      </c>
      <c r="F10" s="49">
        <v>0.26</v>
      </c>
      <c r="G10" s="49">
        <v>132</v>
      </c>
      <c r="H10" s="49">
        <v>0</v>
      </c>
      <c r="I10" s="49">
        <v>0</v>
      </c>
      <c r="J10" s="49">
        <v>80</v>
      </c>
      <c r="K10" s="49">
        <v>0.22</v>
      </c>
      <c r="L10" s="49">
        <v>2.4</v>
      </c>
      <c r="M10" s="49">
        <v>6</v>
      </c>
      <c r="N10" s="49">
        <v>0</v>
      </c>
      <c r="O10" s="49">
        <v>0.04</v>
      </c>
    </row>
    <row r="11" spans="1:15" x14ac:dyDescent="0.3">
      <c r="A11" s="5"/>
      <c r="B11" s="5"/>
      <c r="C11" s="5"/>
      <c r="D11" s="67">
        <f>D6+D7+D8+D9+D10</f>
        <v>23.46</v>
      </c>
      <c r="E11" s="67">
        <f t="shared" ref="E11:O11" si="0">E6+E7+E8+E9+E10</f>
        <v>37.479999999999997</v>
      </c>
      <c r="F11" s="67">
        <f t="shared" si="0"/>
        <v>95.76</v>
      </c>
      <c r="G11" s="67">
        <f t="shared" si="0"/>
        <v>818</v>
      </c>
      <c r="H11" s="67">
        <f t="shared" si="0"/>
        <v>0.30800000000000005</v>
      </c>
      <c r="I11" s="67">
        <f t="shared" si="0"/>
        <v>2.8600000000000003</v>
      </c>
      <c r="J11" s="67">
        <f t="shared" si="0"/>
        <v>220.4</v>
      </c>
      <c r="K11" s="67">
        <f t="shared" si="0"/>
        <v>2.1800000000000002</v>
      </c>
      <c r="L11" s="67">
        <f t="shared" si="0"/>
        <v>577.9</v>
      </c>
      <c r="M11" s="67">
        <f t="shared" si="0"/>
        <v>547.6</v>
      </c>
      <c r="N11" s="67">
        <f t="shared" si="0"/>
        <v>98.3</v>
      </c>
      <c r="O11" s="67">
        <f t="shared" si="0"/>
        <v>4.66</v>
      </c>
    </row>
    <row r="12" spans="1:15" x14ac:dyDescent="0.3">
      <c r="A12" s="267" t="s">
        <v>53</v>
      </c>
      <c r="B12" s="267"/>
      <c r="C12" s="267"/>
      <c r="D12" s="267"/>
      <c r="E12" s="267"/>
      <c r="F12" s="267"/>
      <c r="G12" s="267"/>
      <c r="H12" s="5"/>
      <c r="I12" s="5"/>
      <c r="J12" s="5"/>
      <c r="K12" s="5"/>
      <c r="L12" s="5"/>
      <c r="M12" s="5"/>
      <c r="N12" s="5"/>
      <c r="O12" s="5"/>
    </row>
    <row r="13" spans="1:15" ht="24.75" customHeight="1" x14ac:dyDescent="0.3">
      <c r="A13" s="174">
        <v>338</v>
      </c>
      <c r="B13" s="111" t="s">
        <v>166</v>
      </c>
      <c r="C13" s="174">
        <v>300</v>
      </c>
      <c r="D13" s="175">
        <v>1.2</v>
      </c>
      <c r="E13" s="175">
        <v>1.2</v>
      </c>
      <c r="F13" s="175">
        <v>19.600000000000001</v>
      </c>
      <c r="G13" s="175">
        <v>141</v>
      </c>
      <c r="H13" s="175">
        <v>0.03</v>
      </c>
      <c r="I13" s="175">
        <v>30</v>
      </c>
      <c r="J13" s="175">
        <v>0</v>
      </c>
      <c r="K13" s="175">
        <v>0.6</v>
      </c>
      <c r="L13" s="175">
        <v>48</v>
      </c>
      <c r="M13" s="175">
        <v>33</v>
      </c>
      <c r="N13" s="175">
        <v>27</v>
      </c>
      <c r="O13" s="175">
        <v>6.6</v>
      </c>
    </row>
    <row r="14" spans="1:15" ht="16.5" customHeight="1" x14ac:dyDescent="0.3">
      <c r="A14" s="5"/>
      <c r="B14" s="5"/>
      <c r="C14" s="5"/>
      <c r="D14" s="185">
        <f t="shared" ref="D14:O14" si="1">SUM(D13)</f>
        <v>1.2</v>
      </c>
      <c r="E14" s="185">
        <f t="shared" si="1"/>
        <v>1.2</v>
      </c>
      <c r="F14" s="185">
        <f t="shared" si="1"/>
        <v>19.600000000000001</v>
      </c>
      <c r="G14" s="185">
        <f t="shared" si="1"/>
        <v>141</v>
      </c>
      <c r="H14" s="185">
        <f t="shared" si="1"/>
        <v>0.03</v>
      </c>
      <c r="I14" s="185">
        <f t="shared" si="1"/>
        <v>30</v>
      </c>
      <c r="J14" s="185">
        <f t="shared" si="1"/>
        <v>0</v>
      </c>
      <c r="K14" s="185">
        <f t="shared" si="1"/>
        <v>0.6</v>
      </c>
      <c r="L14" s="185">
        <f t="shared" si="1"/>
        <v>48</v>
      </c>
      <c r="M14" s="185">
        <f t="shared" si="1"/>
        <v>33</v>
      </c>
      <c r="N14" s="185">
        <f t="shared" si="1"/>
        <v>27</v>
      </c>
      <c r="O14" s="185">
        <f t="shared" si="1"/>
        <v>6.6</v>
      </c>
    </row>
    <row r="15" spans="1:15" ht="32.25" customHeight="1" x14ac:dyDescent="0.3">
      <c r="A15" s="267" t="s">
        <v>47</v>
      </c>
      <c r="B15" s="267"/>
      <c r="C15" s="267"/>
      <c r="D15" s="267"/>
      <c r="E15" s="267"/>
      <c r="F15" s="267"/>
      <c r="G15" s="267"/>
      <c r="H15" s="5"/>
      <c r="I15" s="5"/>
      <c r="J15" s="5"/>
      <c r="K15" s="5"/>
      <c r="L15" s="5"/>
      <c r="M15" s="5"/>
      <c r="N15" s="5"/>
      <c r="O15" s="5"/>
    </row>
    <row r="16" spans="1:15" ht="38.25" customHeight="1" x14ac:dyDescent="0.3">
      <c r="A16" s="133">
        <v>67</v>
      </c>
      <c r="B16" s="135" t="s">
        <v>196</v>
      </c>
      <c r="C16" s="133">
        <v>150</v>
      </c>
      <c r="D16" s="134">
        <v>2.1</v>
      </c>
      <c r="E16" s="134">
        <v>15</v>
      </c>
      <c r="F16" s="134">
        <v>10.8</v>
      </c>
      <c r="G16" s="134">
        <v>187</v>
      </c>
      <c r="H16" s="134">
        <v>0.04</v>
      </c>
      <c r="I16" s="134">
        <v>9.6</v>
      </c>
      <c r="J16" s="134">
        <v>0</v>
      </c>
      <c r="K16" s="134">
        <v>4.5</v>
      </c>
      <c r="L16" s="134">
        <v>31</v>
      </c>
      <c r="M16" s="134">
        <v>43.2</v>
      </c>
      <c r="N16" s="134">
        <v>19.5</v>
      </c>
      <c r="O16" s="134">
        <v>0.8</v>
      </c>
    </row>
    <row r="17" spans="1:15" ht="39.75" customHeight="1" x14ac:dyDescent="0.3">
      <c r="A17" s="6">
        <v>102</v>
      </c>
      <c r="B17" s="72" t="s">
        <v>48</v>
      </c>
      <c r="C17" s="47">
        <v>300</v>
      </c>
      <c r="D17" s="49">
        <v>6.5</v>
      </c>
      <c r="E17" s="49">
        <v>6.3</v>
      </c>
      <c r="F17" s="49">
        <v>19.8</v>
      </c>
      <c r="G17" s="49">
        <v>178</v>
      </c>
      <c r="H17" s="49">
        <v>0.2</v>
      </c>
      <c r="I17" s="49">
        <v>6.9</v>
      </c>
      <c r="J17" s="49">
        <v>0</v>
      </c>
      <c r="K17" s="49">
        <v>2.7</v>
      </c>
      <c r="L17" s="49">
        <v>51</v>
      </c>
      <c r="M17" s="49">
        <v>105</v>
      </c>
      <c r="N17" s="49">
        <v>42.6</v>
      </c>
      <c r="O17" s="49">
        <v>2.4</v>
      </c>
    </row>
    <row r="18" spans="1:15" ht="42.75" customHeight="1" x14ac:dyDescent="0.3">
      <c r="A18" s="73" t="s">
        <v>49</v>
      </c>
      <c r="B18" s="72" t="s">
        <v>106</v>
      </c>
      <c r="C18" s="164">
        <v>350</v>
      </c>
      <c r="D18" s="165">
        <v>22</v>
      </c>
      <c r="E18" s="165">
        <v>18.2</v>
      </c>
      <c r="F18" s="165">
        <v>37.5</v>
      </c>
      <c r="G18" s="165">
        <v>345</v>
      </c>
      <c r="H18" s="165">
        <v>0.16</v>
      </c>
      <c r="I18" s="165">
        <v>31</v>
      </c>
      <c r="J18" s="165">
        <v>61</v>
      </c>
      <c r="K18" s="165">
        <v>1.1000000000000001</v>
      </c>
      <c r="L18" s="165">
        <v>118</v>
      </c>
      <c r="M18" s="165">
        <v>282</v>
      </c>
      <c r="N18" s="165">
        <v>75</v>
      </c>
      <c r="O18" s="165">
        <v>2.6</v>
      </c>
    </row>
    <row r="19" spans="1:15" ht="26.25" customHeight="1" x14ac:dyDescent="0.3">
      <c r="A19" s="47">
        <v>359</v>
      </c>
      <c r="B19" s="36" t="s">
        <v>177</v>
      </c>
      <c r="C19" s="47">
        <v>200</v>
      </c>
      <c r="D19" s="49">
        <v>0.2</v>
      </c>
      <c r="E19" s="49">
        <v>0</v>
      </c>
      <c r="F19" s="49">
        <v>39.4</v>
      </c>
      <c r="G19" s="49">
        <v>160</v>
      </c>
      <c r="H19" s="49">
        <v>0.01</v>
      </c>
      <c r="I19" s="49">
        <v>2.4</v>
      </c>
      <c r="J19" s="49">
        <v>0</v>
      </c>
      <c r="K19" s="49">
        <v>0.4</v>
      </c>
      <c r="L19" s="49">
        <v>11.2</v>
      </c>
      <c r="M19" s="49">
        <v>18.399999999999999</v>
      </c>
      <c r="N19" s="49">
        <v>7.2</v>
      </c>
      <c r="O19" s="49">
        <v>0.1</v>
      </c>
    </row>
    <row r="20" spans="1:15" ht="27" customHeight="1" x14ac:dyDescent="0.3">
      <c r="A20" s="47"/>
      <c r="B20" s="36" t="s">
        <v>21</v>
      </c>
      <c r="C20" s="47">
        <v>100</v>
      </c>
      <c r="D20" s="49">
        <v>6.6</v>
      </c>
      <c r="E20" s="49">
        <v>1.2</v>
      </c>
      <c r="F20" s="49">
        <v>33.4</v>
      </c>
      <c r="G20" s="49">
        <v>174</v>
      </c>
      <c r="H20" s="49">
        <v>0.18</v>
      </c>
      <c r="I20" s="49">
        <v>0</v>
      </c>
      <c r="J20" s="49">
        <v>0</v>
      </c>
      <c r="K20" s="49">
        <v>1.4</v>
      </c>
      <c r="L20" s="49">
        <v>35</v>
      </c>
      <c r="M20" s="49">
        <v>158</v>
      </c>
      <c r="N20" s="49">
        <v>47</v>
      </c>
      <c r="O20" s="49">
        <v>3.9</v>
      </c>
    </row>
    <row r="21" spans="1:15" ht="19.5" customHeight="1" x14ac:dyDescent="0.3">
      <c r="A21" s="47"/>
      <c r="B21" s="36" t="s">
        <v>24</v>
      </c>
      <c r="C21" s="47">
        <v>80</v>
      </c>
      <c r="D21" s="49">
        <v>5.4</v>
      </c>
      <c r="E21" s="49">
        <v>1.04</v>
      </c>
      <c r="F21" s="49">
        <v>32</v>
      </c>
      <c r="G21" s="49">
        <v>161</v>
      </c>
      <c r="H21" s="49">
        <v>0.14000000000000001</v>
      </c>
      <c r="I21" s="49">
        <v>0</v>
      </c>
      <c r="J21" s="49">
        <v>0</v>
      </c>
      <c r="K21" s="49">
        <v>1.1000000000000001</v>
      </c>
      <c r="L21" s="49">
        <v>37.6</v>
      </c>
      <c r="M21" s="49">
        <v>125</v>
      </c>
      <c r="N21" s="49">
        <v>39</v>
      </c>
      <c r="O21" s="49">
        <v>3.1</v>
      </c>
    </row>
    <row r="22" spans="1:15" x14ac:dyDescent="0.3">
      <c r="A22" s="5"/>
      <c r="B22" s="5"/>
      <c r="C22" s="5"/>
      <c r="D22" s="67">
        <f t="shared" ref="D22:O22" si="2">D16+D17+D18+D19+D20+D21</f>
        <v>42.8</v>
      </c>
      <c r="E22" s="67">
        <f t="shared" si="2"/>
        <v>41.74</v>
      </c>
      <c r="F22" s="67">
        <f t="shared" si="2"/>
        <v>172.9</v>
      </c>
      <c r="G22" s="67">
        <f t="shared" si="2"/>
        <v>1205</v>
      </c>
      <c r="H22" s="67">
        <f t="shared" si="2"/>
        <v>0.73000000000000009</v>
      </c>
      <c r="I22" s="67">
        <f t="shared" si="2"/>
        <v>49.9</v>
      </c>
      <c r="J22" s="67">
        <f t="shared" si="2"/>
        <v>61</v>
      </c>
      <c r="K22" s="67">
        <f t="shared" si="2"/>
        <v>11.200000000000001</v>
      </c>
      <c r="L22" s="67">
        <f t="shared" si="2"/>
        <v>283.8</v>
      </c>
      <c r="M22" s="67">
        <f t="shared" si="2"/>
        <v>731.59999999999991</v>
      </c>
      <c r="N22" s="67">
        <f t="shared" si="2"/>
        <v>230.29999999999998</v>
      </c>
      <c r="O22" s="67">
        <f t="shared" si="2"/>
        <v>12.9</v>
      </c>
    </row>
    <row r="23" spans="1:15" x14ac:dyDescent="0.3">
      <c r="A23" s="267" t="s">
        <v>30</v>
      </c>
      <c r="B23" s="267"/>
      <c r="C23" s="267"/>
      <c r="D23" s="267"/>
      <c r="E23" s="267"/>
      <c r="F23" s="267"/>
      <c r="G23" s="267"/>
      <c r="H23" s="5"/>
      <c r="I23" s="5"/>
      <c r="J23" s="5"/>
      <c r="K23" s="5"/>
      <c r="L23" s="5"/>
      <c r="M23" s="5"/>
      <c r="N23" s="5"/>
      <c r="O23" s="5"/>
    </row>
    <row r="24" spans="1:15" ht="18" x14ac:dyDescent="0.3">
      <c r="A24" s="154">
        <v>243</v>
      </c>
      <c r="B24" s="38" t="s">
        <v>159</v>
      </c>
      <c r="C24" s="121">
        <v>87</v>
      </c>
      <c r="D24" s="115">
        <v>8.6999999999999993</v>
      </c>
      <c r="E24" s="115">
        <v>24.6</v>
      </c>
      <c r="F24" s="115">
        <v>0.4</v>
      </c>
      <c r="G24" s="115">
        <v>259</v>
      </c>
      <c r="H24" s="115">
        <v>0.1</v>
      </c>
      <c r="I24" s="115">
        <v>0</v>
      </c>
      <c r="J24" s="115">
        <v>31.6</v>
      </c>
      <c r="K24" s="115">
        <v>0.4</v>
      </c>
      <c r="L24" s="115">
        <v>29.2</v>
      </c>
      <c r="M24" s="115">
        <v>128</v>
      </c>
      <c r="N24" s="115">
        <v>15.8</v>
      </c>
      <c r="O24" s="115">
        <v>1.4</v>
      </c>
    </row>
    <row r="25" spans="1:15" x14ac:dyDescent="0.3">
      <c r="A25" s="158">
        <v>203</v>
      </c>
      <c r="B25" s="160" t="s">
        <v>100</v>
      </c>
      <c r="C25" s="158">
        <v>205</v>
      </c>
      <c r="D25" s="159">
        <v>7.6</v>
      </c>
      <c r="E25" s="159">
        <v>8</v>
      </c>
      <c r="F25" s="159">
        <v>42.6</v>
      </c>
      <c r="G25" s="159">
        <v>274</v>
      </c>
      <c r="H25" s="159">
        <v>0.08</v>
      </c>
      <c r="I25" s="159">
        <v>0</v>
      </c>
      <c r="J25" s="159">
        <v>40</v>
      </c>
      <c r="K25" s="159">
        <v>1.1000000000000001</v>
      </c>
      <c r="L25" s="159">
        <v>17</v>
      </c>
      <c r="M25" s="159">
        <v>52.6</v>
      </c>
      <c r="N25" s="159">
        <v>11.4</v>
      </c>
      <c r="O25" s="159">
        <v>1.1000000000000001</v>
      </c>
    </row>
    <row r="26" spans="1:15" ht="22.5" customHeight="1" x14ac:dyDescent="0.3">
      <c r="A26" s="197" t="s">
        <v>160</v>
      </c>
      <c r="B26" s="166" t="s">
        <v>107</v>
      </c>
      <c r="C26" s="167">
        <v>100</v>
      </c>
      <c r="D26" s="183">
        <v>2.7</v>
      </c>
      <c r="E26" s="183">
        <v>7.1</v>
      </c>
      <c r="F26" s="183">
        <v>14.5</v>
      </c>
      <c r="G26" s="183">
        <v>133</v>
      </c>
      <c r="H26" s="183">
        <v>0.03</v>
      </c>
      <c r="I26" s="183">
        <v>4.5999999999999996</v>
      </c>
      <c r="J26" s="183">
        <v>0</v>
      </c>
      <c r="K26" s="183">
        <v>14.8</v>
      </c>
      <c r="L26" s="183">
        <v>90.9</v>
      </c>
      <c r="M26" s="183">
        <v>55.8</v>
      </c>
      <c r="N26" s="183">
        <v>18.100000000000001</v>
      </c>
      <c r="O26" s="183">
        <v>0.7</v>
      </c>
    </row>
    <row r="27" spans="1:15" ht="49.5" customHeight="1" x14ac:dyDescent="0.3">
      <c r="A27" s="168">
        <v>218</v>
      </c>
      <c r="B27" s="166" t="s">
        <v>213</v>
      </c>
      <c r="C27" s="164">
        <v>350</v>
      </c>
      <c r="D27" s="165">
        <v>47.33</v>
      </c>
      <c r="E27" s="165">
        <v>25.49</v>
      </c>
      <c r="F27" s="165">
        <v>72.510000000000005</v>
      </c>
      <c r="G27" s="165">
        <v>708.75</v>
      </c>
      <c r="H27" s="165">
        <v>0.15</v>
      </c>
      <c r="I27" s="165">
        <v>1.1399999999999999</v>
      </c>
      <c r="J27" s="165">
        <v>170.62</v>
      </c>
      <c r="K27" s="165">
        <v>0.93</v>
      </c>
      <c r="L27" s="165">
        <v>462.31</v>
      </c>
      <c r="M27" s="165">
        <v>536.08000000000004</v>
      </c>
      <c r="N27" s="165">
        <v>68.83</v>
      </c>
      <c r="O27" s="165">
        <v>1.2</v>
      </c>
    </row>
    <row r="28" spans="1:15" ht="21" customHeight="1" x14ac:dyDescent="0.3">
      <c r="A28" s="47">
        <v>376</v>
      </c>
      <c r="B28" s="36" t="s">
        <v>20</v>
      </c>
      <c r="C28" s="47" t="s">
        <v>19</v>
      </c>
      <c r="D28" s="49">
        <v>7.0000000000000007E-2</v>
      </c>
      <c r="E28" s="49">
        <v>0.02</v>
      </c>
      <c r="F28" s="49">
        <v>15</v>
      </c>
      <c r="G28" s="49">
        <v>60</v>
      </c>
      <c r="H28" s="49">
        <v>0</v>
      </c>
      <c r="I28" s="49">
        <v>0.03</v>
      </c>
      <c r="J28" s="49">
        <v>0</v>
      </c>
      <c r="K28" s="49">
        <v>0</v>
      </c>
      <c r="L28" s="49">
        <v>11</v>
      </c>
      <c r="M28" s="49">
        <v>2.8</v>
      </c>
      <c r="N28" s="49">
        <v>1.4</v>
      </c>
      <c r="O28" s="49">
        <v>0.2</v>
      </c>
    </row>
    <row r="29" spans="1:15" ht="20.25" customHeight="1" x14ac:dyDescent="0.3">
      <c r="A29" s="47"/>
      <c r="B29" s="36" t="s">
        <v>21</v>
      </c>
      <c r="C29" s="47">
        <v>60</v>
      </c>
      <c r="D29" s="49">
        <v>4</v>
      </c>
      <c r="E29" s="49">
        <v>0.7</v>
      </c>
      <c r="F29" s="49">
        <v>20</v>
      </c>
      <c r="G29" s="49">
        <v>104</v>
      </c>
      <c r="H29" s="49">
        <v>0.1</v>
      </c>
      <c r="I29" s="49">
        <v>0</v>
      </c>
      <c r="J29" s="49">
        <v>0</v>
      </c>
      <c r="K29" s="49">
        <v>0.8</v>
      </c>
      <c r="L29" s="49">
        <v>21</v>
      </c>
      <c r="M29" s="49">
        <v>95</v>
      </c>
      <c r="N29" s="49">
        <v>28</v>
      </c>
      <c r="O29" s="49">
        <v>2.2999999999999998</v>
      </c>
    </row>
    <row r="30" spans="1:15" ht="15.75" customHeight="1" x14ac:dyDescent="0.3">
      <c r="A30" s="164"/>
      <c r="B30" s="166" t="s">
        <v>24</v>
      </c>
      <c r="C30" s="164">
        <v>70</v>
      </c>
      <c r="D30" s="165">
        <v>4.7</v>
      </c>
      <c r="E30" s="165">
        <v>0.9</v>
      </c>
      <c r="F30" s="165">
        <v>28</v>
      </c>
      <c r="G30" s="165">
        <v>140</v>
      </c>
      <c r="H30" s="165">
        <v>0.12</v>
      </c>
      <c r="I30" s="165">
        <v>0</v>
      </c>
      <c r="J30" s="165">
        <v>0</v>
      </c>
      <c r="K30" s="165">
        <v>0.9</v>
      </c>
      <c r="L30" s="165">
        <v>33</v>
      </c>
      <c r="M30" s="165">
        <v>110</v>
      </c>
      <c r="N30" s="165">
        <v>34.299999999999997</v>
      </c>
      <c r="O30" s="165">
        <v>2.7</v>
      </c>
    </row>
    <row r="31" spans="1:15" x14ac:dyDescent="0.3">
      <c r="A31" s="5"/>
      <c r="B31" s="70"/>
      <c r="C31" s="5"/>
      <c r="D31" s="67">
        <f t="shared" ref="D31:O31" si="3">SUM(D24:D30)</f>
        <v>75.099999999999994</v>
      </c>
      <c r="E31" s="67">
        <f t="shared" si="3"/>
        <v>66.81</v>
      </c>
      <c r="F31" s="67">
        <f t="shared" si="3"/>
        <v>193.01</v>
      </c>
      <c r="G31" s="67">
        <f t="shared" si="3"/>
        <v>1678.75</v>
      </c>
      <c r="H31" s="67">
        <f t="shared" si="3"/>
        <v>0.57999999999999996</v>
      </c>
      <c r="I31" s="67">
        <f t="shared" si="3"/>
        <v>5.77</v>
      </c>
      <c r="J31" s="67">
        <f t="shared" si="3"/>
        <v>242.22</v>
      </c>
      <c r="K31" s="67">
        <f t="shared" si="3"/>
        <v>18.93</v>
      </c>
      <c r="L31" s="67">
        <f t="shared" si="3"/>
        <v>664.41000000000008</v>
      </c>
      <c r="M31" s="67">
        <f t="shared" si="3"/>
        <v>980.28</v>
      </c>
      <c r="N31" s="67">
        <f t="shared" si="3"/>
        <v>177.82999999999998</v>
      </c>
      <c r="O31" s="67">
        <f t="shared" si="3"/>
        <v>9.6000000000000014</v>
      </c>
    </row>
    <row r="32" spans="1:15" x14ac:dyDescent="0.3">
      <c r="A32" s="267" t="s">
        <v>36</v>
      </c>
      <c r="B32" s="267"/>
      <c r="C32" s="267"/>
      <c r="D32" s="267"/>
      <c r="E32" s="267"/>
      <c r="F32" s="267"/>
      <c r="G32" s="267"/>
      <c r="H32" s="5"/>
      <c r="I32" s="5"/>
      <c r="J32" s="5"/>
      <c r="K32" s="5"/>
      <c r="L32" s="5"/>
      <c r="M32" s="5"/>
      <c r="N32" s="5"/>
      <c r="O32" s="5"/>
    </row>
    <row r="33" spans="1:15" ht="23.25" customHeight="1" x14ac:dyDescent="0.3">
      <c r="A33" s="174">
        <v>349</v>
      </c>
      <c r="B33" s="166" t="s">
        <v>171</v>
      </c>
      <c r="C33" s="174">
        <v>200</v>
      </c>
      <c r="D33" s="175">
        <v>0.6</v>
      </c>
      <c r="E33" s="175">
        <v>0.08</v>
      </c>
      <c r="F33" s="175">
        <v>32</v>
      </c>
      <c r="G33" s="175">
        <v>132</v>
      </c>
      <c r="H33" s="175">
        <v>0.01</v>
      </c>
      <c r="I33" s="175">
        <v>0.6</v>
      </c>
      <c r="J33" s="175">
        <v>0</v>
      </c>
      <c r="K33" s="175">
        <v>0.4</v>
      </c>
      <c r="L33" s="175">
        <v>32</v>
      </c>
      <c r="M33" s="175">
        <v>23</v>
      </c>
      <c r="N33" s="175">
        <v>17</v>
      </c>
      <c r="O33" s="175">
        <v>0.6</v>
      </c>
    </row>
    <row r="34" spans="1:15" ht="23.25" customHeight="1" x14ac:dyDescent="0.3">
      <c r="A34" s="174"/>
      <c r="B34" s="166" t="s">
        <v>146</v>
      </c>
      <c r="C34" s="174">
        <v>30</v>
      </c>
      <c r="D34" s="175">
        <v>3.7</v>
      </c>
      <c r="E34" s="175">
        <v>1.3</v>
      </c>
      <c r="F34" s="175">
        <v>23</v>
      </c>
      <c r="G34" s="175">
        <v>113</v>
      </c>
      <c r="H34" s="175">
        <v>0.03</v>
      </c>
      <c r="I34" s="175">
        <v>0</v>
      </c>
      <c r="J34" s="175">
        <v>0.02</v>
      </c>
      <c r="K34" s="175">
        <v>0.2</v>
      </c>
      <c r="L34" s="175">
        <v>8.6</v>
      </c>
      <c r="M34" s="175">
        <v>32</v>
      </c>
      <c r="N34" s="175">
        <v>6.6</v>
      </c>
      <c r="O34" s="175">
        <v>0.5</v>
      </c>
    </row>
    <row r="35" spans="1:15" x14ac:dyDescent="0.3">
      <c r="A35" s="5"/>
      <c r="B35" s="5"/>
      <c r="C35" s="5"/>
      <c r="D35" s="67">
        <f>D33+D34</f>
        <v>4.3</v>
      </c>
      <c r="E35" s="67">
        <f t="shared" ref="E35:O35" si="4">E33+E34</f>
        <v>1.3800000000000001</v>
      </c>
      <c r="F35" s="67">
        <f t="shared" si="4"/>
        <v>55</v>
      </c>
      <c r="G35" s="67">
        <f t="shared" si="4"/>
        <v>245</v>
      </c>
      <c r="H35" s="67">
        <f t="shared" si="4"/>
        <v>0.04</v>
      </c>
      <c r="I35" s="67">
        <f t="shared" si="4"/>
        <v>0.6</v>
      </c>
      <c r="J35" s="67">
        <f t="shared" si="4"/>
        <v>0.02</v>
      </c>
      <c r="K35" s="67">
        <f t="shared" si="4"/>
        <v>0.60000000000000009</v>
      </c>
      <c r="L35" s="67">
        <f t="shared" si="4"/>
        <v>40.6</v>
      </c>
      <c r="M35" s="67">
        <f t="shared" si="4"/>
        <v>55</v>
      </c>
      <c r="N35" s="67">
        <f t="shared" si="4"/>
        <v>23.6</v>
      </c>
      <c r="O35" s="67">
        <f t="shared" si="4"/>
        <v>1.1000000000000001</v>
      </c>
    </row>
    <row r="36" spans="1:15" x14ac:dyDescent="0.3">
      <c r="A36" s="5"/>
      <c r="B36" s="5"/>
      <c r="C36" s="5"/>
      <c r="D36" s="67">
        <f t="shared" ref="D36:O36" si="5">D11+D22+D14+D31+D35</f>
        <v>146.86000000000001</v>
      </c>
      <c r="E36" s="67">
        <f t="shared" si="5"/>
        <v>148.61000000000001</v>
      </c>
      <c r="F36" s="67">
        <f t="shared" si="5"/>
        <v>536.27</v>
      </c>
      <c r="G36" s="67">
        <f t="shared" si="5"/>
        <v>4087.75</v>
      </c>
      <c r="H36" s="67">
        <f t="shared" si="5"/>
        <v>1.6880000000000002</v>
      </c>
      <c r="I36" s="67">
        <f t="shared" si="5"/>
        <v>89.129999999999981</v>
      </c>
      <c r="J36" s="67">
        <f t="shared" si="5"/>
        <v>523.64</v>
      </c>
      <c r="K36" s="67">
        <f t="shared" si="5"/>
        <v>33.51</v>
      </c>
      <c r="L36" s="67">
        <f t="shared" si="5"/>
        <v>1614.71</v>
      </c>
      <c r="M36" s="67">
        <f t="shared" si="5"/>
        <v>2347.4799999999996</v>
      </c>
      <c r="N36" s="67">
        <f t="shared" si="5"/>
        <v>557.03</v>
      </c>
      <c r="O36" s="67">
        <f t="shared" si="5"/>
        <v>34.860000000000007</v>
      </c>
    </row>
    <row r="39" spans="1:15" x14ac:dyDescent="0.3">
      <c r="F39" s="82"/>
    </row>
  </sheetData>
  <mergeCells count="13">
    <mergeCell ref="A23:G23"/>
    <mergeCell ref="A12:G12"/>
    <mergeCell ref="A32:G32"/>
    <mergeCell ref="A3:O3"/>
    <mergeCell ref="L1:O1"/>
    <mergeCell ref="H1:K1"/>
    <mergeCell ref="A5:G5"/>
    <mergeCell ref="A15:G15"/>
    <mergeCell ref="A1:A2"/>
    <mergeCell ref="B1:B2"/>
    <mergeCell ref="C1:C2"/>
    <mergeCell ref="D1:F1"/>
    <mergeCell ref="G1:G2"/>
  </mergeCells>
  <phoneticPr fontId="9" type="noConversion"/>
  <pageMargins left="0.70866141732283472" right="0.24" top="0.74803149606299213" bottom="0.74803149606299213" header="0.31496062992125984" footer="0.31496062992125984"/>
  <pageSetup paperSize="9" scale="65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0" zoomScale="80" zoomScaleNormal="80" workbookViewId="0">
      <selection sqref="A1:O35"/>
    </sheetView>
  </sheetViews>
  <sheetFormatPr defaultRowHeight="14.4" x14ac:dyDescent="0.3"/>
  <cols>
    <col min="1" max="1" width="7" customWidth="1"/>
    <col min="2" max="2" width="20.33203125" customWidth="1"/>
    <col min="3" max="3" width="7.33203125" customWidth="1"/>
    <col min="4" max="4" width="8.109375" customWidth="1"/>
    <col min="5" max="6" width="8.88671875" customWidth="1"/>
    <col min="7" max="7" width="9.44140625" customWidth="1"/>
    <col min="8" max="8" width="8" customWidth="1"/>
    <col min="9" max="9" width="8.88671875" customWidth="1"/>
    <col min="10" max="10" width="8.33203125" customWidth="1"/>
    <col min="11" max="11" width="7.6640625" customWidth="1"/>
    <col min="12" max="12" width="9.44140625" customWidth="1"/>
    <col min="13" max="13" width="9.33203125" customWidth="1"/>
    <col min="14" max="14" width="9.6640625" customWidth="1"/>
    <col min="15" max="15" width="8.6640625" customWidth="1"/>
  </cols>
  <sheetData>
    <row r="1" spans="1:15" ht="18" x14ac:dyDescent="0.3">
      <c r="A1" s="266" t="s">
        <v>0</v>
      </c>
      <c r="B1" s="251" t="s">
        <v>1</v>
      </c>
      <c r="C1" s="251" t="s">
        <v>2</v>
      </c>
      <c r="D1" s="251" t="s">
        <v>3</v>
      </c>
      <c r="E1" s="251"/>
      <c r="F1" s="251"/>
      <c r="G1" s="251" t="s">
        <v>4</v>
      </c>
      <c r="H1" s="251" t="s">
        <v>5</v>
      </c>
      <c r="I1" s="251"/>
      <c r="J1" s="251"/>
      <c r="K1" s="251"/>
      <c r="L1" s="251" t="s">
        <v>6</v>
      </c>
      <c r="M1" s="251"/>
      <c r="N1" s="251"/>
      <c r="O1" s="253"/>
    </row>
    <row r="2" spans="1:15" ht="56.25" customHeight="1" thickBot="1" x14ac:dyDescent="0.35">
      <c r="A2" s="260"/>
      <c r="B2" s="261"/>
      <c r="C2" s="261"/>
      <c r="D2" s="10" t="s">
        <v>7</v>
      </c>
      <c r="E2" s="10" t="s">
        <v>8</v>
      </c>
      <c r="F2" s="10" t="s">
        <v>9</v>
      </c>
      <c r="G2" s="261"/>
      <c r="H2" s="10" t="s">
        <v>50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1" t="s">
        <v>16</v>
      </c>
    </row>
    <row r="3" spans="1:15" ht="18" thickBot="1" x14ac:dyDescent="0.35">
      <c r="A3" s="262" t="s">
        <v>65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4"/>
    </row>
    <row r="4" spans="1:15" ht="18" x14ac:dyDescent="0.35">
      <c r="A4" s="265" t="s">
        <v>37</v>
      </c>
      <c r="B4" s="265"/>
      <c r="C4" s="265"/>
      <c r="D4" s="265"/>
      <c r="E4" s="265"/>
      <c r="F4" s="265"/>
      <c r="G4" s="265"/>
      <c r="H4" s="8"/>
      <c r="I4" s="8"/>
      <c r="J4" s="8"/>
      <c r="K4" s="8"/>
      <c r="L4" s="8"/>
      <c r="M4" s="8"/>
      <c r="N4" s="8"/>
      <c r="O4" s="8"/>
    </row>
    <row r="5" spans="1:15" ht="17.25" customHeight="1" x14ac:dyDescent="0.3">
      <c r="A5" s="1">
        <v>209</v>
      </c>
      <c r="B5" s="14" t="s">
        <v>125</v>
      </c>
      <c r="C5" s="4" t="s">
        <v>126</v>
      </c>
      <c r="D5" s="49">
        <v>5</v>
      </c>
      <c r="E5" s="49">
        <v>4.5999999999999996</v>
      </c>
      <c r="F5" s="49">
        <v>0.3</v>
      </c>
      <c r="G5" s="49">
        <v>63</v>
      </c>
      <c r="H5" s="49">
        <v>0.03</v>
      </c>
      <c r="I5" s="49">
        <v>0</v>
      </c>
      <c r="J5" s="49">
        <v>100</v>
      </c>
      <c r="K5" s="49">
        <v>0.2</v>
      </c>
      <c r="L5" s="49">
        <v>22</v>
      </c>
      <c r="M5" s="49">
        <v>76.8</v>
      </c>
      <c r="N5" s="49">
        <v>4.8</v>
      </c>
      <c r="O5" s="49">
        <v>1</v>
      </c>
    </row>
    <row r="6" spans="1:15" ht="41.25" customHeight="1" x14ac:dyDescent="0.3">
      <c r="A6" s="122">
        <v>182</v>
      </c>
      <c r="B6" s="125" t="s">
        <v>136</v>
      </c>
      <c r="C6" s="123">
        <v>250</v>
      </c>
      <c r="D6" s="124">
        <v>5.7</v>
      </c>
      <c r="E6" s="124">
        <v>12.2</v>
      </c>
      <c r="F6" s="124">
        <v>49.3</v>
      </c>
      <c r="G6" s="124">
        <v>331</v>
      </c>
      <c r="H6" s="124">
        <v>7.0000000000000007E-2</v>
      </c>
      <c r="I6" s="124">
        <v>1.3</v>
      </c>
      <c r="J6" s="124">
        <v>65.900000000000006</v>
      </c>
      <c r="K6" s="124">
        <v>0.23</v>
      </c>
      <c r="L6" s="124">
        <v>147</v>
      </c>
      <c r="M6" s="124">
        <v>157</v>
      </c>
      <c r="N6" s="124">
        <v>34.200000000000003</v>
      </c>
      <c r="O6" s="124">
        <v>0.6</v>
      </c>
    </row>
    <row r="7" spans="1:15" ht="27.75" customHeight="1" x14ac:dyDescent="0.3">
      <c r="A7" s="1">
        <v>382</v>
      </c>
      <c r="B7" s="14" t="s">
        <v>27</v>
      </c>
      <c r="C7" s="4">
        <v>200</v>
      </c>
      <c r="D7" s="49">
        <v>4</v>
      </c>
      <c r="E7" s="49">
        <v>3.5</v>
      </c>
      <c r="F7" s="49">
        <v>17.5</v>
      </c>
      <c r="G7" s="49">
        <v>118</v>
      </c>
      <c r="H7" s="49">
        <v>0.05</v>
      </c>
      <c r="I7" s="49">
        <v>1.5</v>
      </c>
      <c r="J7" s="49">
        <v>24</v>
      </c>
      <c r="K7" s="49">
        <v>0.1</v>
      </c>
      <c r="L7" s="49">
        <v>152</v>
      </c>
      <c r="M7" s="49">
        <v>124</v>
      </c>
      <c r="N7" s="49">
        <v>21</v>
      </c>
      <c r="O7" s="49">
        <v>0.4</v>
      </c>
    </row>
    <row r="8" spans="1:15" ht="20.25" customHeight="1" x14ac:dyDescent="0.3">
      <c r="A8" s="1"/>
      <c r="B8" s="14" t="s">
        <v>21</v>
      </c>
      <c r="C8" s="4">
        <v>90</v>
      </c>
      <c r="D8" s="49">
        <v>5.9</v>
      </c>
      <c r="E8" s="49">
        <v>1.08</v>
      </c>
      <c r="F8" s="49">
        <v>30</v>
      </c>
      <c r="G8" s="49">
        <v>156</v>
      </c>
      <c r="H8" s="49">
        <v>0.16</v>
      </c>
      <c r="I8" s="49">
        <v>0</v>
      </c>
      <c r="J8" s="49">
        <v>0</v>
      </c>
      <c r="K8" s="49">
        <v>1.2</v>
      </c>
      <c r="L8" s="49">
        <v>31.5</v>
      </c>
      <c r="M8" s="49">
        <v>142</v>
      </c>
      <c r="N8" s="49">
        <v>42.3</v>
      </c>
      <c r="O8" s="49">
        <v>3.5</v>
      </c>
    </row>
    <row r="9" spans="1:15" ht="19.5" customHeight="1" x14ac:dyDescent="0.3">
      <c r="A9" s="7">
        <v>14</v>
      </c>
      <c r="B9" s="15" t="s">
        <v>22</v>
      </c>
      <c r="C9" s="4">
        <v>20</v>
      </c>
      <c r="D9" s="49">
        <v>0.16</v>
      </c>
      <c r="E9" s="49">
        <v>14.5</v>
      </c>
      <c r="F9" s="49">
        <v>0.26</v>
      </c>
      <c r="G9" s="49">
        <v>132</v>
      </c>
      <c r="H9" s="49">
        <v>0</v>
      </c>
      <c r="I9" s="49">
        <v>0</v>
      </c>
      <c r="J9" s="49">
        <v>80</v>
      </c>
      <c r="K9" s="49">
        <v>0.22</v>
      </c>
      <c r="L9" s="49">
        <v>2.4</v>
      </c>
      <c r="M9" s="49">
        <v>6</v>
      </c>
      <c r="N9" s="49">
        <v>0</v>
      </c>
      <c r="O9" s="49">
        <v>0.04</v>
      </c>
    </row>
    <row r="10" spans="1:15" ht="18" x14ac:dyDescent="0.35">
      <c r="A10" s="2"/>
      <c r="B10" s="2"/>
      <c r="C10" s="2"/>
      <c r="D10" s="61">
        <f t="shared" ref="D10:O10" si="0">D5+D6+D7+D8+D9</f>
        <v>20.76</v>
      </c>
      <c r="E10" s="61">
        <f t="shared" si="0"/>
        <v>35.879999999999995</v>
      </c>
      <c r="F10" s="61">
        <f t="shared" si="0"/>
        <v>97.36</v>
      </c>
      <c r="G10" s="61">
        <f t="shared" si="0"/>
        <v>800</v>
      </c>
      <c r="H10" s="61">
        <f t="shared" si="0"/>
        <v>0.31000000000000005</v>
      </c>
      <c r="I10" s="61">
        <f t="shared" si="0"/>
        <v>2.8</v>
      </c>
      <c r="J10" s="61">
        <f t="shared" si="0"/>
        <v>269.89999999999998</v>
      </c>
      <c r="K10" s="61">
        <f t="shared" si="0"/>
        <v>1.95</v>
      </c>
      <c r="L10" s="61">
        <f t="shared" si="0"/>
        <v>354.9</v>
      </c>
      <c r="M10" s="61">
        <f t="shared" si="0"/>
        <v>505.8</v>
      </c>
      <c r="N10" s="61">
        <f t="shared" si="0"/>
        <v>102.3</v>
      </c>
      <c r="O10" s="61">
        <f t="shared" si="0"/>
        <v>5.54</v>
      </c>
    </row>
    <row r="11" spans="1:15" ht="18" x14ac:dyDescent="0.35">
      <c r="A11" s="249" t="s">
        <v>53</v>
      </c>
      <c r="B11" s="250"/>
      <c r="C11" s="250"/>
      <c r="D11" s="250"/>
      <c r="E11" s="250"/>
      <c r="F11" s="250"/>
      <c r="G11" s="304"/>
      <c r="H11" s="2"/>
      <c r="I11" s="2"/>
      <c r="J11" s="2"/>
      <c r="K11" s="2"/>
      <c r="L11" s="2"/>
      <c r="M11" s="2"/>
      <c r="N11" s="2"/>
      <c r="O11" s="2"/>
    </row>
    <row r="12" spans="1:15" ht="20.25" customHeight="1" x14ac:dyDescent="0.3">
      <c r="A12" s="172">
        <v>338</v>
      </c>
      <c r="B12" s="102" t="s">
        <v>176</v>
      </c>
      <c r="C12" s="172">
        <v>300</v>
      </c>
      <c r="D12" s="115">
        <v>1.2</v>
      </c>
      <c r="E12" s="115">
        <v>1.2</v>
      </c>
      <c r="F12" s="115">
        <v>19.600000000000001</v>
      </c>
      <c r="G12" s="115">
        <v>141</v>
      </c>
      <c r="H12" s="115">
        <v>0.09</v>
      </c>
      <c r="I12" s="115">
        <v>30</v>
      </c>
      <c r="J12" s="115">
        <v>0</v>
      </c>
      <c r="K12" s="115">
        <v>0.6</v>
      </c>
      <c r="L12" s="115">
        <v>48</v>
      </c>
      <c r="M12" s="115">
        <v>33</v>
      </c>
      <c r="N12" s="115">
        <v>27</v>
      </c>
      <c r="O12" s="115">
        <v>6.6</v>
      </c>
    </row>
    <row r="13" spans="1:15" ht="28.5" customHeight="1" x14ac:dyDescent="0.35">
      <c r="A13" s="2"/>
      <c r="B13" s="2"/>
      <c r="C13" s="2"/>
      <c r="D13" s="184">
        <f t="shared" ref="D13:O13" si="1">SUM(D12)</f>
        <v>1.2</v>
      </c>
      <c r="E13" s="184">
        <f t="shared" si="1"/>
        <v>1.2</v>
      </c>
      <c r="F13" s="184">
        <f t="shared" si="1"/>
        <v>19.600000000000001</v>
      </c>
      <c r="G13" s="184">
        <f t="shared" si="1"/>
        <v>141</v>
      </c>
      <c r="H13" s="184">
        <f t="shared" si="1"/>
        <v>0.09</v>
      </c>
      <c r="I13" s="184">
        <f t="shared" si="1"/>
        <v>30</v>
      </c>
      <c r="J13" s="184">
        <f t="shared" si="1"/>
        <v>0</v>
      </c>
      <c r="K13" s="184">
        <f t="shared" si="1"/>
        <v>0.6</v>
      </c>
      <c r="L13" s="184">
        <f t="shared" si="1"/>
        <v>48</v>
      </c>
      <c r="M13" s="184">
        <f t="shared" si="1"/>
        <v>33</v>
      </c>
      <c r="N13" s="184">
        <f t="shared" si="1"/>
        <v>27</v>
      </c>
      <c r="O13" s="184">
        <f t="shared" si="1"/>
        <v>6.6</v>
      </c>
    </row>
    <row r="14" spans="1:15" ht="42" customHeight="1" x14ac:dyDescent="0.35">
      <c r="A14" s="247" t="s">
        <v>38</v>
      </c>
      <c r="B14" s="247"/>
      <c r="C14" s="247"/>
      <c r="D14" s="247"/>
      <c r="E14" s="247"/>
      <c r="F14" s="247"/>
      <c r="G14" s="247"/>
      <c r="H14" s="2"/>
      <c r="I14" s="2"/>
      <c r="J14" s="2"/>
      <c r="K14" s="2"/>
      <c r="L14" s="2"/>
      <c r="M14" s="2"/>
      <c r="N14" s="2"/>
      <c r="O14" s="2"/>
    </row>
    <row r="15" spans="1:15" ht="36" x14ac:dyDescent="0.3">
      <c r="A15" s="7">
        <v>131</v>
      </c>
      <c r="B15" s="23" t="s">
        <v>178</v>
      </c>
      <c r="C15" s="4">
        <v>150</v>
      </c>
      <c r="D15" s="49">
        <v>4.8</v>
      </c>
      <c r="E15" s="49">
        <v>5.5</v>
      </c>
      <c r="F15" s="49">
        <v>9</v>
      </c>
      <c r="G15" s="49">
        <v>106</v>
      </c>
      <c r="H15" s="49">
        <v>0.1</v>
      </c>
      <c r="I15" s="49">
        <v>16.3</v>
      </c>
      <c r="J15" s="49">
        <v>30</v>
      </c>
      <c r="K15" s="49">
        <v>0.3</v>
      </c>
      <c r="L15" s="49">
        <v>39.9</v>
      </c>
      <c r="M15" s="49">
        <v>103</v>
      </c>
      <c r="N15" s="49">
        <v>33.9</v>
      </c>
      <c r="O15" s="49">
        <v>1</v>
      </c>
    </row>
    <row r="16" spans="1:15" ht="54" x14ac:dyDescent="0.3">
      <c r="A16" s="7">
        <v>82</v>
      </c>
      <c r="B16" s="23" t="s">
        <v>118</v>
      </c>
      <c r="C16" s="4" t="s">
        <v>111</v>
      </c>
      <c r="D16" s="49">
        <v>2.1</v>
      </c>
      <c r="E16" s="49">
        <v>5.8</v>
      </c>
      <c r="F16" s="49">
        <v>13</v>
      </c>
      <c r="G16" s="49">
        <v>154</v>
      </c>
      <c r="H16" s="49">
        <v>0.06</v>
      </c>
      <c r="I16" s="49">
        <v>12.8</v>
      </c>
      <c r="J16" s="49">
        <v>0</v>
      </c>
      <c r="K16" s="49">
        <v>2.8</v>
      </c>
      <c r="L16" s="49">
        <v>59.6</v>
      </c>
      <c r="M16" s="49">
        <v>65.5</v>
      </c>
      <c r="N16" s="49">
        <v>31</v>
      </c>
      <c r="O16" s="49">
        <v>1.4</v>
      </c>
    </row>
    <row r="17" spans="1:17" ht="36" x14ac:dyDescent="0.3">
      <c r="A17" s="7">
        <v>258</v>
      </c>
      <c r="B17" s="23" t="s">
        <v>140</v>
      </c>
      <c r="C17" s="168">
        <v>350</v>
      </c>
      <c r="D17" s="137">
        <v>32.9</v>
      </c>
      <c r="E17" s="137">
        <v>36.520000000000003</v>
      </c>
      <c r="F17" s="137">
        <v>30.92</v>
      </c>
      <c r="G17" s="137">
        <v>472.5</v>
      </c>
      <c r="H17" s="137">
        <v>0.2</v>
      </c>
      <c r="I17" s="137">
        <v>10.73</v>
      </c>
      <c r="J17" s="137">
        <v>0</v>
      </c>
      <c r="K17" s="137">
        <v>6.18</v>
      </c>
      <c r="L17" s="137">
        <v>64.63</v>
      </c>
      <c r="M17" s="137">
        <v>430.5</v>
      </c>
      <c r="N17" s="137">
        <v>84.93</v>
      </c>
      <c r="O17" s="137">
        <v>7.23</v>
      </c>
    </row>
    <row r="18" spans="1:17" ht="36" x14ac:dyDescent="0.3">
      <c r="A18" s="7">
        <v>349</v>
      </c>
      <c r="B18" s="23" t="s">
        <v>84</v>
      </c>
      <c r="C18" s="4">
        <v>200</v>
      </c>
      <c r="D18" s="49">
        <v>0.6</v>
      </c>
      <c r="E18" s="49">
        <v>0.09</v>
      </c>
      <c r="F18" s="49">
        <v>32</v>
      </c>
      <c r="G18" s="49">
        <v>133</v>
      </c>
      <c r="H18" s="49">
        <v>0.01</v>
      </c>
      <c r="I18" s="49">
        <v>0.7</v>
      </c>
      <c r="J18" s="49">
        <v>0</v>
      </c>
      <c r="K18" s="49">
        <v>0.5</v>
      </c>
      <c r="L18" s="49">
        <v>32</v>
      </c>
      <c r="M18" s="49">
        <v>23</v>
      </c>
      <c r="N18" s="49">
        <v>17.399999999999999</v>
      </c>
      <c r="O18" s="49">
        <v>0.7</v>
      </c>
    </row>
    <row r="19" spans="1:17" ht="24.75" customHeight="1" x14ac:dyDescent="0.3">
      <c r="A19" s="1"/>
      <c r="B19" s="17" t="s">
        <v>21</v>
      </c>
      <c r="C19" s="4">
        <v>100</v>
      </c>
      <c r="D19" s="49">
        <v>6.6</v>
      </c>
      <c r="E19" s="49">
        <v>1.2</v>
      </c>
      <c r="F19" s="49">
        <v>33.4</v>
      </c>
      <c r="G19" s="49">
        <v>174</v>
      </c>
      <c r="H19" s="49">
        <v>0.18</v>
      </c>
      <c r="I19" s="49">
        <v>0</v>
      </c>
      <c r="J19" s="49">
        <v>0</v>
      </c>
      <c r="K19" s="49">
        <v>1.4</v>
      </c>
      <c r="L19" s="49">
        <v>35</v>
      </c>
      <c r="M19" s="49">
        <v>158</v>
      </c>
      <c r="N19" s="49">
        <v>47</v>
      </c>
      <c r="O19" s="49">
        <v>3.9</v>
      </c>
    </row>
    <row r="20" spans="1:17" ht="22.5" customHeight="1" x14ac:dyDescent="0.3">
      <c r="A20" s="7"/>
      <c r="B20" s="23" t="s">
        <v>24</v>
      </c>
      <c r="C20" s="4">
        <v>80</v>
      </c>
      <c r="D20" s="49">
        <v>5.4</v>
      </c>
      <c r="E20" s="49">
        <v>1.04</v>
      </c>
      <c r="F20" s="49">
        <v>32</v>
      </c>
      <c r="G20" s="49">
        <v>161</v>
      </c>
      <c r="H20" s="49">
        <v>0.14000000000000001</v>
      </c>
      <c r="I20" s="49">
        <v>0</v>
      </c>
      <c r="J20" s="49">
        <v>0</v>
      </c>
      <c r="K20" s="49">
        <v>1.1000000000000001</v>
      </c>
      <c r="L20" s="49">
        <v>37.6</v>
      </c>
      <c r="M20" s="49">
        <v>125</v>
      </c>
      <c r="N20" s="49">
        <v>39</v>
      </c>
      <c r="O20" s="49">
        <v>3.1</v>
      </c>
    </row>
    <row r="21" spans="1:17" ht="18" x14ac:dyDescent="0.35">
      <c r="A21" s="2"/>
      <c r="B21" s="2"/>
      <c r="C21" s="2"/>
      <c r="D21" s="61">
        <f t="shared" ref="D21:O21" si="2">D15+D16+D17+D18+D19+D20</f>
        <v>52.4</v>
      </c>
      <c r="E21" s="61">
        <f t="shared" si="2"/>
        <v>50.150000000000013</v>
      </c>
      <c r="F21" s="61">
        <f t="shared" si="2"/>
        <v>150.32</v>
      </c>
      <c r="G21" s="61">
        <f t="shared" si="2"/>
        <v>1200.5</v>
      </c>
      <c r="H21" s="61">
        <f t="shared" si="2"/>
        <v>0.69000000000000006</v>
      </c>
      <c r="I21" s="61">
        <f t="shared" si="2"/>
        <v>40.53</v>
      </c>
      <c r="J21" s="61">
        <f t="shared" si="2"/>
        <v>30</v>
      </c>
      <c r="K21" s="61">
        <f t="shared" si="2"/>
        <v>12.28</v>
      </c>
      <c r="L21" s="61">
        <f t="shared" si="2"/>
        <v>268.73</v>
      </c>
      <c r="M21" s="61">
        <f t="shared" si="2"/>
        <v>905</v>
      </c>
      <c r="N21" s="61">
        <f t="shared" si="2"/>
        <v>253.23000000000002</v>
      </c>
      <c r="O21" s="61">
        <f t="shared" si="2"/>
        <v>17.330000000000002</v>
      </c>
    </row>
    <row r="22" spans="1:17" ht="59.25" customHeight="1" x14ac:dyDescent="0.35">
      <c r="A22" s="247" t="s">
        <v>30</v>
      </c>
      <c r="B22" s="247"/>
      <c r="C22" s="247"/>
      <c r="D22" s="247"/>
      <c r="E22" s="247"/>
      <c r="F22" s="247"/>
      <c r="G22" s="247"/>
      <c r="H22" s="2"/>
      <c r="I22" s="2"/>
      <c r="J22" s="2"/>
      <c r="K22" s="2"/>
      <c r="L22" s="2"/>
      <c r="M22" s="2"/>
      <c r="N22" s="2"/>
      <c r="O22" s="2"/>
    </row>
    <row r="23" spans="1:17" ht="72.75" customHeight="1" x14ac:dyDescent="0.3">
      <c r="A23" s="132">
        <v>45</v>
      </c>
      <c r="B23" s="102" t="s">
        <v>169</v>
      </c>
      <c r="C23" s="132">
        <v>150</v>
      </c>
      <c r="D23" s="115">
        <v>1.9</v>
      </c>
      <c r="E23" s="115">
        <v>4.8</v>
      </c>
      <c r="F23" s="115">
        <v>9.6</v>
      </c>
      <c r="G23" s="115">
        <v>90</v>
      </c>
      <c r="H23" s="115">
        <v>0.03</v>
      </c>
      <c r="I23" s="115">
        <v>25.5</v>
      </c>
      <c r="J23" s="115">
        <v>0</v>
      </c>
      <c r="K23" s="115">
        <v>12.4</v>
      </c>
      <c r="L23" s="115">
        <v>37.5</v>
      </c>
      <c r="M23" s="115">
        <v>42.4</v>
      </c>
      <c r="N23" s="115">
        <v>22.5</v>
      </c>
      <c r="O23" s="115">
        <v>0.6</v>
      </c>
    </row>
    <row r="24" spans="1:17" ht="27" customHeight="1" x14ac:dyDescent="0.3">
      <c r="A24" s="1">
        <v>234</v>
      </c>
      <c r="B24" s="17" t="s">
        <v>91</v>
      </c>
      <c r="C24" s="1">
        <v>180</v>
      </c>
      <c r="D24" s="44">
        <v>21.2</v>
      </c>
      <c r="E24" s="44">
        <v>25.2</v>
      </c>
      <c r="F24" s="44">
        <v>26.1</v>
      </c>
      <c r="G24" s="44">
        <v>418</v>
      </c>
      <c r="H24" s="44">
        <v>0.13</v>
      </c>
      <c r="I24" s="44">
        <v>1</v>
      </c>
      <c r="J24" s="44">
        <v>80.8</v>
      </c>
      <c r="K24" s="44">
        <v>8.3000000000000007</v>
      </c>
      <c r="L24" s="44">
        <v>121.5</v>
      </c>
      <c r="M24" s="44">
        <v>308</v>
      </c>
      <c r="N24" s="44">
        <v>67.900000000000006</v>
      </c>
      <c r="O24" s="44">
        <v>2.4</v>
      </c>
    </row>
    <row r="25" spans="1:17" ht="44.25" customHeight="1" x14ac:dyDescent="0.3">
      <c r="A25" s="157">
        <v>312</v>
      </c>
      <c r="B25" s="17" t="s">
        <v>28</v>
      </c>
      <c r="C25" s="1">
        <v>250</v>
      </c>
      <c r="D25" s="44">
        <v>5</v>
      </c>
      <c r="E25" s="44">
        <v>8</v>
      </c>
      <c r="F25" s="44">
        <v>34</v>
      </c>
      <c r="G25" s="44">
        <v>228</v>
      </c>
      <c r="H25" s="44">
        <v>0.19</v>
      </c>
      <c r="I25" s="44">
        <v>30</v>
      </c>
      <c r="J25" s="44">
        <v>0</v>
      </c>
      <c r="K25" s="44">
        <v>0.1</v>
      </c>
      <c r="L25" s="44">
        <v>60</v>
      </c>
      <c r="M25" s="44">
        <v>144</v>
      </c>
      <c r="N25" s="44">
        <v>46</v>
      </c>
      <c r="O25" s="44">
        <v>1.6</v>
      </c>
    </row>
    <row r="26" spans="1:17" ht="18" x14ac:dyDescent="0.3">
      <c r="A26" s="1"/>
      <c r="B26" s="17" t="s">
        <v>29</v>
      </c>
      <c r="C26" s="1">
        <v>30</v>
      </c>
      <c r="D26" s="44">
        <v>3.7</v>
      </c>
      <c r="E26" s="44">
        <v>1.3</v>
      </c>
      <c r="F26" s="44">
        <v>23</v>
      </c>
      <c r="G26" s="44">
        <v>113</v>
      </c>
      <c r="H26" s="44">
        <v>0.03</v>
      </c>
      <c r="I26" s="44">
        <v>0</v>
      </c>
      <c r="J26" s="44">
        <v>0.2</v>
      </c>
      <c r="K26" s="44">
        <v>0</v>
      </c>
      <c r="L26" s="44">
        <v>8.6999999999999993</v>
      </c>
      <c r="M26" s="44">
        <v>32</v>
      </c>
      <c r="N26" s="44">
        <v>6.6</v>
      </c>
      <c r="O26" s="44">
        <v>0.5</v>
      </c>
    </row>
    <row r="27" spans="1:17" ht="26.25" customHeight="1" x14ac:dyDescent="0.3">
      <c r="A27" s="176">
        <v>376</v>
      </c>
      <c r="B27" s="102" t="s">
        <v>20</v>
      </c>
      <c r="C27" s="115" t="s">
        <v>19</v>
      </c>
      <c r="D27" s="115">
        <v>7.0000000000000007E-2</v>
      </c>
      <c r="E27" s="115">
        <v>0.02</v>
      </c>
      <c r="F27" s="115">
        <v>15</v>
      </c>
      <c r="G27" s="115">
        <v>60</v>
      </c>
      <c r="H27" s="115">
        <v>0</v>
      </c>
      <c r="I27" s="115">
        <v>0.03</v>
      </c>
      <c r="J27" s="115">
        <v>0</v>
      </c>
      <c r="K27" s="115">
        <v>0</v>
      </c>
      <c r="L27" s="115">
        <v>11</v>
      </c>
      <c r="M27" s="115">
        <v>2.8</v>
      </c>
      <c r="N27" s="115">
        <v>1.4</v>
      </c>
      <c r="O27" s="115">
        <v>0.2</v>
      </c>
    </row>
    <row r="28" spans="1:17" ht="23.25" customHeight="1" x14ac:dyDescent="0.3">
      <c r="A28" s="1"/>
      <c r="B28" s="17" t="s">
        <v>21</v>
      </c>
      <c r="C28" s="1">
        <v>60</v>
      </c>
      <c r="D28" s="44">
        <v>4</v>
      </c>
      <c r="E28" s="44">
        <v>0.7</v>
      </c>
      <c r="F28" s="44">
        <v>20</v>
      </c>
      <c r="G28" s="44">
        <v>104</v>
      </c>
      <c r="H28" s="44">
        <v>0.1</v>
      </c>
      <c r="I28" s="44">
        <v>0</v>
      </c>
      <c r="J28" s="44">
        <v>0</v>
      </c>
      <c r="K28" s="44">
        <v>0.8</v>
      </c>
      <c r="L28" s="44">
        <v>21</v>
      </c>
      <c r="M28" s="44">
        <v>95</v>
      </c>
      <c r="N28" s="44">
        <v>28</v>
      </c>
      <c r="O28" s="44">
        <v>2.2999999999999998</v>
      </c>
    </row>
    <row r="29" spans="1:17" ht="18" x14ac:dyDescent="0.3">
      <c r="A29" s="1"/>
      <c r="B29" s="17" t="s">
        <v>24</v>
      </c>
      <c r="C29" s="1">
        <v>70</v>
      </c>
      <c r="D29" s="44">
        <v>4.7</v>
      </c>
      <c r="E29" s="44">
        <v>0.9</v>
      </c>
      <c r="F29" s="44">
        <v>28</v>
      </c>
      <c r="G29" s="44">
        <v>140</v>
      </c>
      <c r="H29" s="44">
        <v>0.12</v>
      </c>
      <c r="I29" s="44">
        <v>0</v>
      </c>
      <c r="J29" s="44">
        <v>0</v>
      </c>
      <c r="K29" s="44">
        <v>0.9</v>
      </c>
      <c r="L29" s="44">
        <v>33</v>
      </c>
      <c r="M29" s="44">
        <v>110</v>
      </c>
      <c r="N29" s="44">
        <v>34.299999999999997</v>
      </c>
      <c r="O29" s="44">
        <v>2.7</v>
      </c>
    </row>
    <row r="30" spans="1:17" ht="18" x14ac:dyDescent="0.35">
      <c r="A30" s="2"/>
      <c r="B30" s="24"/>
      <c r="C30" s="2"/>
      <c r="D30" s="61">
        <f t="shared" ref="D30:O30" si="3">D23+D24+D25+D26+D27+D28+D29</f>
        <v>40.57</v>
      </c>
      <c r="E30" s="61">
        <f t="shared" si="3"/>
        <v>40.92</v>
      </c>
      <c r="F30" s="61">
        <f t="shared" si="3"/>
        <v>155.69999999999999</v>
      </c>
      <c r="G30" s="61">
        <f t="shared" si="3"/>
        <v>1153</v>
      </c>
      <c r="H30" s="61">
        <f t="shared" si="3"/>
        <v>0.6</v>
      </c>
      <c r="I30" s="61">
        <f t="shared" si="3"/>
        <v>56.53</v>
      </c>
      <c r="J30" s="61">
        <f t="shared" si="3"/>
        <v>81</v>
      </c>
      <c r="K30" s="61">
        <f t="shared" si="3"/>
        <v>22.500000000000004</v>
      </c>
      <c r="L30" s="61">
        <f t="shared" si="3"/>
        <v>292.7</v>
      </c>
      <c r="M30" s="61">
        <f t="shared" si="3"/>
        <v>734.19999999999993</v>
      </c>
      <c r="N30" s="61">
        <f t="shared" si="3"/>
        <v>206.7</v>
      </c>
      <c r="O30" s="61">
        <f t="shared" si="3"/>
        <v>10.3</v>
      </c>
    </row>
    <row r="31" spans="1:17" ht="18" x14ac:dyDescent="0.35">
      <c r="A31" s="247" t="s">
        <v>36</v>
      </c>
      <c r="B31" s="247"/>
      <c r="C31" s="247"/>
      <c r="D31" s="247"/>
      <c r="E31" s="247"/>
      <c r="F31" s="247"/>
      <c r="G31" s="247"/>
      <c r="H31" s="2"/>
      <c r="I31" s="2"/>
      <c r="J31" s="2"/>
      <c r="K31" s="2"/>
      <c r="L31" s="26"/>
      <c r="M31" s="2"/>
      <c r="N31" s="2"/>
      <c r="O31" s="2"/>
      <c r="Q31" s="22"/>
    </row>
    <row r="32" spans="1:17" ht="25.5" customHeight="1" x14ac:dyDescent="0.3">
      <c r="A32" s="172">
        <v>389</v>
      </c>
      <c r="B32" s="102" t="s">
        <v>143</v>
      </c>
      <c r="C32" s="174">
        <v>200</v>
      </c>
      <c r="D32" s="175">
        <v>1</v>
      </c>
      <c r="E32" s="175">
        <v>0</v>
      </c>
      <c r="F32" s="175">
        <v>20</v>
      </c>
      <c r="G32" s="175">
        <v>84</v>
      </c>
      <c r="H32" s="175">
        <v>0.02</v>
      </c>
      <c r="I32" s="175">
        <v>4</v>
      </c>
      <c r="J32" s="175">
        <v>0</v>
      </c>
      <c r="K32" s="175">
        <v>0.2</v>
      </c>
      <c r="L32" s="175">
        <v>14</v>
      </c>
      <c r="M32" s="175">
        <v>14</v>
      </c>
      <c r="N32" s="175">
        <v>8</v>
      </c>
      <c r="O32" s="175">
        <v>2.8</v>
      </c>
    </row>
    <row r="33" spans="1:15" ht="25.5" customHeight="1" x14ac:dyDescent="0.3">
      <c r="A33" s="172">
        <v>422</v>
      </c>
      <c r="B33" s="102" t="s">
        <v>179</v>
      </c>
      <c r="C33" s="174">
        <v>100</v>
      </c>
      <c r="D33" s="175">
        <v>7.87</v>
      </c>
      <c r="E33" s="175">
        <v>8.07</v>
      </c>
      <c r="F33" s="175">
        <v>44.47</v>
      </c>
      <c r="G33" s="175">
        <v>282.67</v>
      </c>
      <c r="H33" s="175">
        <v>1.1299999999999999</v>
      </c>
      <c r="I33" s="175">
        <v>0</v>
      </c>
      <c r="J33" s="175">
        <v>14</v>
      </c>
      <c r="K33" s="175">
        <v>3.2</v>
      </c>
      <c r="L33" s="175">
        <v>22.4</v>
      </c>
      <c r="M33" s="175">
        <v>76.599999999999994</v>
      </c>
      <c r="N33" s="175">
        <v>28.4</v>
      </c>
      <c r="O33" s="175">
        <v>1.4</v>
      </c>
    </row>
    <row r="34" spans="1:15" ht="18" x14ac:dyDescent="0.35">
      <c r="A34" s="173"/>
      <c r="B34" s="173"/>
      <c r="C34" s="173"/>
      <c r="D34" s="61">
        <f>D32+D33</f>
        <v>8.870000000000001</v>
      </c>
      <c r="E34" s="61">
        <f t="shared" ref="E34:O34" si="4">E32+E33</f>
        <v>8.07</v>
      </c>
      <c r="F34" s="61">
        <f t="shared" si="4"/>
        <v>64.47</v>
      </c>
      <c r="G34" s="61">
        <f t="shared" si="4"/>
        <v>366.67</v>
      </c>
      <c r="H34" s="61">
        <f t="shared" si="4"/>
        <v>1.1499999999999999</v>
      </c>
      <c r="I34" s="61">
        <f t="shared" si="4"/>
        <v>4</v>
      </c>
      <c r="J34" s="61">
        <f t="shared" si="4"/>
        <v>14</v>
      </c>
      <c r="K34" s="61">
        <f t="shared" si="4"/>
        <v>3.4000000000000004</v>
      </c>
      <c r="L34" s="61">
        <f t="shared" si="4"/>
        <v>36.4</v>
      </c>
      <c r="M34" s="61">
        <f t="shared" si="4"/>
        <v>90.6</v>
      </c>
      <c r="N34" s="61">
        <f t="shared" si="4"/>
        <v>36.4</v>
      </c>
      <c r="O34" s="61">
        <f t="shared" si="4"/>
        <v>4.1999999999999993</v>
      </c>
    </row>
    <row r="35" spans="1:15" ht="18" x14ac:dyDescent="0.35">
      <c r="A35" s="2"/>
      <c r="B35" s="2"/>
      <c r="C35" s="2"/>
      <c r="D35" s="61">
        <f t="shared" ref="D35:O35" si="5">D10+D21+D13+D30+D34</f>
        <v>123.80000000000001</v>
      </c>
      <c r="E35" s="61">
        <f t="shared" si="5"/>
        <v>136.22</v>
      </c>
      <c r="F35" s="61">
        <f t="shared" si="5"/>
        <v>487.45000000000005</v>
      </c>
      <c r="G35" s="61">
        <f t="shared" si="5"/>
        <v>3661.17</v>
      </c>
      <c r="H35" s="61">
        <f t="shared" si="5"/>
        <v>2.84</v>
      </c>
      <c r="I35" s="61">
        <f t="shared" si="5"/>
        <v>133.86000000000001</v>
      </c>
      <c r="J35" s="61">
        <f t="shared" si="5"/>
        <v>394.9</v>
      </c>
      <c r="K35" s="61">
        <f t="shared" si="5"/>
        <v>40.729999999999997</v>
      </c>
      <c r="L35" s="61">
        <f t="shared" si="5"/>
        <v>1000.7299999999999</v>
      </c>
      <c r="M35" s="61">
        <f t="shared" si="5"/>
        <v>2268.6</v>
      </c>
      <c r="N35" s="61">
        <f t="shared" si="5"/>
        <v>625.63</v>
      </c>
      <c r="O35" s="61">
        <f t="shared" si="5"/>
        <v>43.97</v>
      </c>
    </row>
    <row r="36" spans="1:15" x14ac:dyDescent="0.3">
      <c r="D36" s="32"/>
      <c r="E36" s="32"/>
      <c r="F36" s="32"/>
      <c r="L36" s="22"/>
    </row>
  </sheetData>
  <mergeCells count="13">
    <mergeCell ref="L1:O1"/>
    <mergeCell ref="A3:O3"/>
    <mergeCell ref="A4:G4"/>
    <mergeCell ref="D1:F1"/>
    <mergeCell ref="B1:B2"/>
    <mergeCell ref="C1:C2"/>
    <mergeCell ref="H1:K1"/>
    <mergeCell ref="G1:G2"/>
    <mergeCell ref="A31:G31"/>
    <mergeCell ref="A22:G22"/>
    <mergeCell ref="A11:G11"/>
    <mergeCell ref="A14:G14"/>
    <mergeCell ref="A1:A2"/>
  </mergeCells>
  <phoneticPr fontId="9" type="noConversion"/>
  <pageMargins left="0.70866141732283472" right="0.31" top="0.74803149606299213" bottom="0.74803149606299213" header="0.31496062992125984" footer="0.31496062992125984"/>
  <pageSetup paperSize="9" scale="6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4" workbookViewId="0">
      <selection activeCell="C12" sqref="C12:N12"/>
    </sheetView>
  </sheetViews>
  <sheetFormatPr defaultColWidth="16.5546875" defaultRowHeight="14.4" x14ac:dyDescent="0.3"/>
  <cols>
    <col min="1" max="1" width="6.44140625" style="51" customWidth="1"/>
    <col min="2" max="2" width="11.109375" style="51" customWidth="1"/>
    <col min="3" max="6" width="16.5546875" style="51"/>
    <col min="7" max="7" width="12.88671875" style="51" customWidth="1"/>
    <col min="8" max="8" width="13.44140625" style="51" customWidth="1"/>
    <col min="9" max="9" width="14.5546875" style="51" customWidth="1"/>
    <col min="10" max="10" width="14.6640625" style="51" customWidth="1"/>
    <col min="11" max="11" width="14.88671875" style="51" customWidth="1"/>
    <col min="12" max="13" width="14.6640625" style="51" customWidth="1"/>
    <col min="14" max="14" width="14" style="51" customWidth="1"/>
    <col min="15" max="256" width="16.5546875" style="51"/>
    <col min="257" max="257" width="6.44140625" style="51" customWidth="1"/>
    <col min="258" max="512" width="16.5546875" style="51"/>
    <col min="513" max="513" width="6.44140625" style="51" customWidth="1"/>
    <col min="514" max="768" width="16.5546875" style="51"/>
    <col min="769" max="769" width="6.44140625" style="51" customWidth="1"/>
    <col min="770" max="1024" width="16.5546875" style="51"/>
    <col min="1025" max="1025" width="6.44140625" style="51" customWidth="1"/>
    <col min="1026" max="1280" width="16.5546875" style="51"/>
    <col min="1281" max="1281" width="6.44140625" style="51" customWidth="1"/>
    <col min="1282" max="1536" width="16.5546875" style="51"/>
    <col min="1537" max="1537" width="6.44140625" style="51" customWidth="1"/>
    <col min="1538" max="1792" width="16.5546875" style="51"/>
    <col min="1793" max="1793" width="6.44140625" style="51" customWidth="1"/>
    <col min="1794" max="2048" width="16.5546875" style="51"/>
    <col min="2049" max="2049" width="6.44140625" style="51" customWidth="1"/>
    <col min="2050" max="2304" width="16.5546875" style="51"/>
    <col min="2305" max="2305" width="6.44140625" style="51" customWidth="1"/>
    <col min="2306" max="2560" width="16.5546875" style="51"/>
    <col min="2561" max="2561" width="6.44140625" style="51" customWidth="1"/>
    <col min="2562" max="2816" width="16.5546875" style="51"/>
    <col min="2817" max="2817" width="6.44140625" style="51" customWidth="1"/>
    <col min="2818" max="3072" width="16.5546875" style="51"/>
    <col min="3073" max="3073" width="6.44140625" style="51" customWidth="1"/>
    <col min="3074" max="3328" width="16.5546875" style="51"/>
    <col min="3329" max="3329" width="6.44140625" style="51" customWidth="1"/>
    <col min="3330" max="3584" width="16.5546875" style="51"/>
    <col min="3585" max="3585" width="6.44140625" style="51" customWidth="1"/>
    <col min="3586" max="3840" width="16.5546875" style="51"/>
    <col min="3841" max="3841" width="6.44140625" style="51" customWidth="1"/>
    <col min="3842" max="4096" width="16.5546875" style="51"/>
    <col min="4097" max="4097" width="6.44140625" style="51" customWidth="1"/>
    <col min="4098" max="4352" width="16.5546875" style="51"/>
    <col min="4353" max="4353" width="6.44140625" style="51" customWidth="1"/>
    <col min="4354" max="4608" width="16.5546875" style="51"/>
    <col min="4609" max="4609" width="6.44140625" style="51" customWidth="1"/>
    <col min="4610" max="4864" width="16.5546875" style="51"/>
    <col min="4865" max="4865" width="6.44140625" style="51" customWidth="1"/>
    <col min="4866" max="5120" width="16.5546875" style="51"/>
    <col min="5121" max="5121" width="6.44140625" style="51" customWidth="1"/>
    <col min="5122" max="5376" width="16.5546875" style="51"/>
    <col min="5377" max="5377" width="6.44140625" style="51" customWidth="1"/>
    <col min="5378" max="5632" width="16.5546875" style="51"/>
    <col min="5633" max="5633" width="6.44140625" style="51" customWidth="1"/>
    <col min="5634" max="5888" width="16.5546875" style="51"/>
    <col min="5889" max="5889" width="6.44140625" style="51" customWidth="1"/>
    <col min="5890" max="6144" width="16.5546875" style="51"/>
    <col min="6145" max="6145" width="6.44140625" style="51" customWidth="1"/>
    <col min="6146" max="6400" width="16.5546875" style="51"/>
    <col min="6401" max="6401" width="6.44140625" style="51" customWidth="1"/>
    <col min="6402" max="6656" width="16.5546875" style="51"/>
    <col min="6657" max="6657" width="6.44140625" style="51" customWidth="1"/>
    <col min="6658" max="6912" width="16.5546875" style="51"/>
    <col min="6913" max="6913" width="6.44140625" style="51" customWidth="1"/>
    <col min="6914" max="7168" width="16.5546875" style="51"/>
    <col min="7169" max="7169" width="6.44140625" style="51" customWidth="1"/>
    <col min="7170" max="7424" width="16.5546875" style="51"/>
    <col min="7425" max="7425" width="6.44140625" style="51" customWidth="1"/>
    <col min="7426" max="7680" width="16.5546875" style="51"/>
    <col min="7681" max="7681" width="6.44140625" style="51" customWidth="1"/>
    <col min="7682" max="7936" width="16.5546875" style="51"/>
    <col min="7937" max="7937" width="6.44140625" style="51" customWidth="1"/>
    <col min="7938" max="8192" width="16.5546875" style="51"/>
    <col min="8193" max="8193" width="6.44140625" style="51" customWidth="1"/>
    <col min="8194" max="8448" width="16.5546875" style="51"/>
    <col min="8449" max="8449" width="6.44140625" style="51" customWidth="1"/>
    <col min="8450" max="8704" width="16.5546875" style="51"/>
    <col min="8705" max="8705" width="6.44140625" style="51" customWidth="1"/>
    <col min="8706" max="8960" width="16.5546875" style="51"/>
    <col min="8961" max="8961" width="6.44140625" style="51" customWidth="1"/>
    <col min="8962" max="9216" width="16.5546875" style="51"/>
    <col min="9217" max="9217" width="6.44140625" style="51" customWidth="1"/>
    <col min="9218" max="9472" width="16.5546875" style="51"/>
    <col min="9473" max="9473" width="6.44140625" style="51" customWidth="1"/>
    <col min="9474" max="9728" width="16.5546875" style="51"/>
    <col min="9729" max="9729" width="6.44140625" style="51" customWidth="1"/>
    <col min="9730" max="9984" width="16.5546875" style="51"/>
    <col min="9985" max="9985" width="6.44140625" style="51" customWidth="1"/>
    <col min="9986" max="10240" width="16.5546875" style="51"/>
    <col min="10241" max="10241" width="6.44140625" style="51" customWidth="1"/>
    <col min="10242" max="10496" width="16.5546875" style="51"/>
    <col min="10497" max="10497" width="6.44140625" style="51" customWidth="1"/>
    <col min="10498" max="10752" width="16.5546875" style="51"/>
    <col min="10753" max="10753" width="6.44140625" style="51" customWidth="1"/>
    <col min="10754" max="11008" width="16.5546875" style="51"/>
    <col min="11009" max="11009" width="6.44140625" style="51" customWidth="1"/>
    <col min="11010" max="11264" width="16.5546875" style="51"/>
    <col min="11265" max="11265" width="6.44140625" style="51" customWidth="1"/>
    <col min="11266" max="11520" width="16.5546875" style="51"/>
    <col min="11521" max="11521" width="6.44140625" style="51" customWidth="1"/>
    <col min="11522" max="11776" width="16.5546875" style="51"/>
    <col min="11777" max="11777" width="6.44140625" style="51" customWidth="1"/>
    <col min="11778" max="12032" width="16.5546875" style="51"/>
    <col min="12033" max="12033" width="6.44140625" style="51" customWidth="1"/>
    <col min="12034" max="12288" width="16.5546875" style="51"/>
    <col min="12289" max="12289" width="6.44140625" style="51" customWidth="1"/>
    <col min="12290" max="12544" width="16.5546875" style="51"/>
    <col min="12545" max="12545" width="6.44140625" style="51" customWidth="1"/>
    <col min="12546" max="12800" width="16.5546875" style="51"/>
    <col min="12801" max="12801" width="6.44140625" style="51" customWidth="1"/>
    <col min="12802" max="13056" width="16.5546875" style="51"/>
    <col min="13057" max="13057" width="6.44140625" style="51" customWidth="1"/>
    <col min="13058" max="13312" width="16.5546875" style="51"/>
    <col min="13313" max="13313" width="6.44140625" style="51" customWidth="1"/>
    <col min="13314" max="13568" width="16.5546875" style="51"/>
    <col min="13569" max="13569" width="6.44140625" style="51" customWidth="1"/>
    <col min="13570" max="13824" width="16.5546875" style="51"/>
    <col min="13825" max="13825" width="6.44140625" style="51" customWidth="1"/>
    <col min="13826" max="14080" width="16.5546875" style="51"/>
    <col min="14081" max="14081" width="6.44140625" style="51" customWidth="1"/>
    <col min="14082" max="14336" width="16.5546875" style="51"/>
    <col min="14337" max="14337" width="6.44140625" style="51" customWidth="1"/>
    <col min="14338" max="14592" width="16.5546875" style="51"/>
    <col min="14593" max="14593" width="6.44140625" style="51" customWidth="1"/>
    <col min="14594" max="14848" width="16.5546875" style="51"/>
    <col min="14849" max="14849" width="6.44140625" style="51" customWidth="1"/>
    <col min="14850" max="15104" width="16.5546875" style="51"/>
    <col min="15105" max="15105" width="6.44140625" style="51" customWidth="1"/>
    <col min="15106" max="15360" width="16.5546875" style="51"/>
    <col min="15361" max="15361" width="6.44140625" style="51" customWidth="1"/>
    <col min="15362" max="15616" width="16.5546875" style="51"/>
    <col min="15617" max="15617" width="6.44140625" style="51" customWidth="1"/>
    <col min="15618" max="15872" width="16.5546875" style="51"/>
    <col min="15873" max="15873" width="6.44140625" style="51" customWidth="1"/>
    <col min="15874" max="16128" width="16.5546875" style="51"/>
    <col min="16129" max="16129" width="6.44140625" style="51" customWidth="1"/>
    <col min="16130" max="16384" width="16.5546875" style="51"/>
  </cols>
  <sheetData>
    <row r="1" spans="1:14" ht="25.5" customHeight="1" x14ac:dyDescent="0.3">
      <c r="D1" s="305" t="s">
        <v>189</v>
      </c>
      <c r="E1" s="305"/>
      <c r="F1" s="305"/>
      <c r="G1" s="305"/>
      <c r="H1" s="305"/>
      <c r="I1" s="305"/>
      <c r="J1" s="305"/>
      <c r="K1" s="305"/>
      <c r="L1" s="305"/>
    </row>
    <row r="2" spans="1:14" ht="28.5" customHeight="1" x14ac:dyDescent="0.3">
      <c r="D2" s="305"/>
      <c r="E2" s="305"/>
      <c r="F2" s="305"/>
      <c r="G2" s="305"/>
      <c r="H2" s="305"/>
      <c r="I2" s="305"/>
      <c r="J2" s="305"/>
      <c r="K2" s="305"/>
      <c r="L2" s="305"/>
    </row>
    <row r="4" spans="1:14" x14ac:dyDescent="0.3">
      <c r="G4" s="52"/>
      <c r="H4" s="52"/>
    </row>
    <row r="5" spans="1:14" x14ac:dyDescent="0.3">
      <c r="G5" s="52"/>
      <c r="H5" s="52"/>
    </row>
    <row r="6" spans="1:14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4" ht="12.75" customHeight="1" x14ac:dyDescent="0.3">
      <c r="A7" s="54"/>
      <c r="B7" s="306" t="s">
        <v>184</v>
      </c>
      <c r="C7" s="308" t="s">
        <v>3</v>
      </c>
      <c r="D7" s="309"/>
      <c r="E7" s="310"/>
      <c r="F7" s="311" t="s">
        <v>4</v>
      </c>
      <c r="G7" s="308" t="s">
        <v>5</v>
      </c>
      <c r="H7" s="309"/>
      <c r="I7" s="309"/>
      <c r="J7" s="310"/>
      <c r="K7" s="308" t="s">
        <v>6</v>
      </c>
      <c r="L7" s="309"/>
      <c r="M7" s="309"/>
      <c r="N7" s="310"/>
    </row>
    <row r="8" spans="1:14" ht="39" customHeight="1" x14ac:dyDescent="0.3">
      <c r="A8" s="55"/>
      <c r="B8" s="307"/>
      <c r="C8" s="97" t="s">
        <v>7</v>
      </c>
      <c r="D8" s="98" t="s">
        <v>8</v>
      </c>
      <c r="E8" s="98" t="s">
        <v>9</v>
      </c>
      <c r="F8" s="312"/>
      <c r="G8" s="99" t="s">
        <v>185</v>
      </c>
      <c r="H8" s="99" t="s">
        <v>10</v>
      </c>
      <c r="I8" s="99" t="s">
        <v>11</v>
      </c>
      <c r="J8" s="99" t="s">
        <v>12</v>
      </c>
      <c r="K8" s="99" t="s">
        <v>186</v>
      </c>
      <c r="L8" s="99" t="s">
        <v>187</v>
      </c>
      <c r="M8" s="99" t="s">
        <v>188</v>
      </c>
      <c r="N8" s="99" t="s">
        <v>16</v>
      </c>
    </row>
    <row r="9" spans="1:14" ht="12.75" customHeight="1" x14ac:dyDescent="0.3">
      <c r="A9" s="53"/>
      <c r="B9" s="94">
        <v>1</v>
      </c>
      <c r="C9" s="95">
        <v>130.52000000000001</v>
      </c>
      <c r="D9" s="95">
        <v>144.18</v>
      </c>
      <c r="E9" s="95">
        <v>527.80000000000007</v>
      </c>
      <c r="F9" s="95">
        <v>3915.6</v>
      </c>
      <c r="G9" s="95">
        <v>1.7800000000000002</v>
      </c>
      <c r="H9" s="95">
        <v>84.939999999999984</v>
      </c>
      <c r="I9" s="95">
        <v>506.4</v>
      </c>
      <c r="J9" s="95">
        <v>27.82</v>
      </c>
      <c r="K9" s="95">
        <v>1602.75</v>
      </c>
      <c r="L9" s="95">
        <v>2529.64</v>
      </c>
      <c r="M9" s="95">
        <v>662.42000000000007</v>
      </c>
      <c r="N9" s="95">
        <v>38.25</v>
      </c>
    </row>
    <row r="10" spans="1:14" x14ac:dyDescent="0.3">
      <c r="A10" s="53"/>
      <c r="B10" s="94">
        <v>2</v>
      </c>
      <c r="C10" s="95">
        <v>132.73000000000002</v>
      </c>
      <c r="D10" s="95">
        <v>168.82</v>
      </c>
      <c r="E10" s="95">
        <v>465.05</v>
      </c>
      <c r="F10" s="95">
        <v>3982.8</v>
      </c>
      <c r="G10" s="95">
        <v>1.6980000000000002</v>
      </c>
      <c r="H10" s="95">
        <v>103.85999999999999</v>
      </c>
      <c r="I10" s="95">
        <v>599.66</v>
      </c>
      <c r="J10" s="95">
        <v>37.119999999999997</v>
      </c>
      <c r="K10" s="95">
        <v>1825.8400000000001</v>
      </c>
      <c r="L10" s="95">
        <v>2431.3999999999996</v>
      </c>
      <c r="M10" s="95">
        <v>580.22</v>
      </c>
      <c r="N10" s="95">
        <v>41.55</v>
      </c>
    </row>
    <row r="11" spans="1:14" x14ac:dyDescent="0.3">
      <c r="A11" s="53"/>
      <c r="B11" s="94">
        <v>3</v>
      </c>
      <c r="C11" s="95">
        <v>142.93</v>
      </c>
      <c r="D11" s="95">
        <v>144.11000000000001</v>
      </c>
      <c r="E11" s="95">
        <v>491.26</v>
      </c>
      <c r="F11" s="95">
        <v>4004</v>
      </c>
      <c r="G11" s="95">
        <v>3.8400000000000003</v>
      </c>
      <c r="H11" s="95">
        <v>111.5</v>
      </c>
      <c r="I11" s="95">
        <v>737.40000000000009</v>
      </c>
      <c r="J11" s="95">
        <v>19.310000000000002</v>
      </c>
      <c r="K11" s="95">
        <v>1537.7</v>
      </c>
      <c r="L11" s="95">
        <v>2758.9</v>
      </c>
      <c r="M11" s="95">
        <v>830.00000000000011</v>
      </c>
      <c r="N11" s="95">
        <v>47.29</v>
      </c>
    </row>
    <row r="12" spans="1:14" ht="12.75" customHeight="1" x14ac:dyDescent="0.3">
      <c r="A12" s="53"/>
      <c r="B12" s="246">
        <v>4</v>
      </c>
      <c r="C12" s="188">
        <v>141.56</v>
      </c>
      <c r="D12" s="188">
        <v>125.84</v>
      </c>
      <c r="E12" s="95">
        <v>512.05999999999995</v>
      </c>
      <c r="F12" s="188">
        <v>3824</v>
      </c>
      <c r="G12" s="95">
        <v>2.0299999999999998</v>
      </c>
      <c r="H12" s="95">
        <v>117.6</v>
      </c>
      <c r="I12" s="95">
        <v>568.30000000000007</v>
      </c>
      <c r="J12" s="95">
        <v>99.320000000000007</v>
      </c>
      <c r="K12" s="95">
        <v>1614.7</v>
      </c>
      <c r="L12" s="95">
        <v>2356.3000000000002</v>
      </c>
      <c r="M12" s="95">
        <v>599</v>
      </c>
      <c r="N12" s="95">
        <v>43.040000000000006</v>
      </c>
    </row>
    <row r="13" spans="1:14" ht="12.75" customHeight="1" x14ac:dyDescent="0.3">
      <c r="A13" s="53"/>
      <c r="B13" s="94">
        <v>5</v>
      </c>
      <c r="C13" s="95">
        <v>140.28</v>
      </c>
      <c r="D13" s="95">
        <v>111.44</v>
      </c>
      <c r="E13" s="95">
        <v>490.06</v>
      </c>
      <c r="F13" s="95">
        <v>3733</v>
      </c>
      <c r="G13" s="95">
        <v>1.99</v>
      </c>
      <c r="H13" s="95">
        <v>151.91999999999999</v>
      </c>
      <c r="I13" s="95">
        <v>500.52</v>
      </c>
      <c r="J13" s="95">
        <v>31.32</v>
      </c>
      <c r="K13" s="95">
        <v>1252</v>
      </c>
      <c r="L13" s="95">
        <v>2485.4</v>
      </c>
      <c r="M13" s="95">
        <v>700.1</v>
      </c>
      <c r="N13" s="95">
        <v>40.239999999999995</v>
      </c>
    </row>
    <row r="14" spans="1:14" x14ac:dyDescent="0.3">
      <c r="A14" s="53"/>
      <c r="B14" s="94">
        <v>6</v>
      </c>
      <c r="C14" s="95">
        <v>109.45000000000002</v>
      </c>
      <c r="D14" s="95">
        <v>137.55000000000001</v>
      </c>
      <c r="E14" s="95">
        <v>499.06</v>
      </c>
      <c r="F14" s="95">
        <v>3865.71</v>
      </c>
      <c r="G14" s="95">
        <v>3.2480000000000002</v>
      </c>
      <c r="H14" s="95">
        <v>111.47</v>
      </c>
      <c r="I14" s="95">
        <v>381.63</v>
      </c>
      <c r="J14" s="95">
        <v>33.549999999999997</v>
      </c>
      <c r="K14" s="95">
        <v>1180.2800000000002</v>
      </c>
      <c r="L14" s="95">
        <v>2199.75</v>
      </c>
      <c r="M14" s="95">
        <v>699.18999999999994</v>
      </c>
      <c r="N14" s="95">
        <v>43.61</v>
      </c>
    </row>
    <row r="15" spans="1:14" ht="12.75" customHeight="1" x14ac:dyDescent="0.3">
      <c r="A15" s="53"/>
      <c r="B15" s="94">
        <v>7</v>
      </c>
      <c r="C15" s="95">
        <v>137.47</v>
      </c>
      <c r="D15" s="95">
        <v>139.92000000000002</v>
      </c>
      <c r="E15" s="95">
        <v>503.75</v>
      </c>
      <c r="F15" s="95">
        <v>3892</v>
      </c>
      <c r="G15" s="95">
        <v>1.9000000000000004</v>
      </c>
      <c r="H15" s="95">
        <v>88.74</v>
      </c>
      <c r="I15" s="95">
        <v>638.91999999999996</v>
      </c>
      <c r="J15" s="95">
        <v>17.23</v>
      </c>
      <c r="K15" s="95">
        <v>1430.6999999999998</v>
      </c>
      <c r="L15" s="95">
        <v>2343.6999999999998</v>
      </c>
      <c r="M15" s="95">
        <v>596.72</v>
      </c>
      <c r="N15" s="95">
        <v>42.78</v>
      </c>
    </row>
    <row r="16" spans="1:14" x14ac:dyDescent="0.3">
      <c r="A16" s="53"/>
      <c r="B16" s="94">
        <v>8</v>
      </c>
      <c r="C16" s="95">
        <v>134.82999999999998</v>
      </c>
      <c r="D16" s="95">
        <v>143.44000000000003</v>
      </c>
      <c r="E16" s="95">
        <v>469.16</v>
      </c>
      <c r="F16" s="95">
        <v>3784</v>
      </c>
      <c r="G16" s="95">
        <v>2.97</v>
      </c>
      <c r="H16" s="95">
        <v>137.54999999999998</v>
      </c>
      <c r="I16" s="95">
        <v>691.0200000000001</v>
      </c>
      <c r="J16" s="95">
        <v>21.419999999999998</v>
      </c>
      <c r="K16" s="95">
        <v>1680.9</v>
      </c>
      <c r="L16" s="95">
        <v>2355.1999999999998</v>
      </c>
      <c r="M16" s="95">
        <v>584.19999999999993</v>
      </c>
      <c r="N16" s="95">
        <v>41.54</v>
      </c>
    </row>
    <row r="17" spans="1:14" ht="12.75" customHeight="1" x14ac:dyDescent="0.3">
      <c r="A17" s="53"/>
      <c r="B17" s="94">
        <v>9</v>
      </c>
      <c r="C17" s="100">
        <v>151.13</v>
      </c>
      <c r="D17" s="100">
        <v>153.34</v>
      </c>
      <c r="E17" s="100">
        <v>546.46</v>
      </c>
      <c r="F17" s="100">
        <v>4330</v>
      </c>
      <c r="G17" s="100">
        <v>1.9680000000000004</v>
      </c>
      <c r="H17" s="100">
        <v>116.28999999999999</v>
      </c>
      <c r="I17" s="100">
        <v>617.29999999999995</v>
      </c>
      <c r="J17" s="100">
        <v>97.53</v>
      </c>
      <c r="K17" s="100">
        <v>2212.1999999999998</v>
      </c>
      <c r="L17" s="100">
        <v>2899.4</v>
      </c>
      <c r="M17" s="100">
        <v>681.90000000000009</v>
      </c>
      <c r="N17" s="100">
        <v>40.700000000000003</v>
      </c>
    </row>
    <row r="18" spans="1:14" ht="12.75" customHeight="1" x14ac:dyDescent="0.3">
      <c r="A18" s="53"/>
      <c r="B18" s="94">
        <v>10</v>
      </c>
      <c r="C18" s="95">
        <v>115.78999999999999</v>
      </c>
      <c r="D18" s="95">
        <v>145.64000000000001</v>
      </c>
      <c r="E18" s="95">
        <v>485.78000000000003</v>
      </c>
      <c r="F18" s="95">
        <v>3673.5</v>
      </c>
      <c r="G18" s="95">
        <v>3.06</v>
      </c>
      <c r="H18" s="95">
        <v>82.259999999999991</v>
      </c>
      <c r="I18" s="95">
        <v>313.52</v>
      </c>
      <c r="J18" s="95">
        <v>22.080000000000002</v>
      </c>
      <c r="K18" s="95">
        <v>1052.6300000000001</v>
      </c>
      <c r="L18" s="95">
        <v>2246</v>
      </c>
      <c r="M18" s="95">
        <v>706.43000000000006</v>
      </c>
      <c r="N18" s="95">
        <v>45.97</v>
      </c>
    </row>
    <row r="19" spans="1:14" ht="12.75" customHeight="1" x14ac:dyDescent="0.3">
      <c r="A19" s="53"/>
      <c r="B19" s="94">
        <v>11</v>
      </c>
      <c r="C19" s="95">
        <v>157.73000000000002</v>
      </c>
      <c r="D19" s="95">
        <v>129.94</v>
      </c>
      <c r="E19" s="95">
        <v>491.95999999999992</v>
      </c>
      <c r="F19" s="95">
        <v>3759</v>
      </c>
      <c r="G19" s="95">
        <v>1.9200000000000002</v>
      </c>
      <c r="H19" s="95">
        <v>137.22999999999999</v>
      </c>
      <c r="I19" s="95">
        <v>487.4</v>
      </c>
      <c r="J19" s="95">
        <v>25.13</v>
      </c>
      <c r="K19" s="95">
        <v>1946.3000000000002</v>
      </c>
      <c r="L19" s="95">
        <v>2978.6</v>
      </c>
      <c r="M19" s="95">
        <v>751.6</v>
      </c>
      <c r="N19" s="95">
        <v>38.840000000000003</v>
      </c>
    </row>
    <row r="20" spans="1:14" ht="12.75" customHeight="1" x14ac:dyDescent="0.3">
      <c r="A20" s="53"/>
      <c r="B20" s="94">
        <v>12</v>
      </c>
      <c r="C20" s="95">
        <v>140.53</v>
      </c>
      <c r="D20" s="95">
        <v>154.57</v>
      </c>
      <c r="E20" s="95">
        <v>493.36</v>
      </c>
      <c r="F20" s="95">
        <v>4118</v>
      </c>
      <c r="G20" s="95">
        <v>2.14</v>
      </c>
      <c r="H20" s="95">
        <v>99.76</v>
      </c>
      <c r="I20" s="95">
        <v>584.02</v>
      </c>
      <c r="J20" s="95">
        <v>27.46</v>
      </c>
      <c r="K20" s="95">
        <v>1506.3000000000002</v>
      </c>
      <c r="L20" s="95">
        <v>2522.8000000000002</v>
      </c>
      <c r="M20" s="95">
        <v>712.1</v>
      </c>
      <c r="N20" s="95">
        <v>58.8</v>
      </c>
    </row>
    <row r="21" spans="1:14" ht="12.75" customHeight="1" x14ac:dyDescent="0.3">
      <c r="A21" s="53"/>
      <c r="B21" s="94">
        <v>13</v>
      </c>
      <c r="C21" s="95">
        <v>146.86000000000001</v>
      </c>
      <c r="D21" s="95">
        <v>148.61000000000001</v>
      </c>
      <c r="E21" s="95">
        <v>536.27</v>
      </c>
      <c r="F21" s="95">
        <v>4087.75</v>
      </c>
      <c r="G21" s="95">
        <v>1.6880000000000002</v>
      </c>
      <c r="H21" s="96">
        <v>89.129999999999981</v>
      </c>
      <c r="I21" s="95">
        <v>523.64</v>
      </c>
      <c r="J21" s="95">
        <v>33.51</v>
      </c>
      <c r="K21" s="95">
        <v>1614.71</v>
      </c>
      <c r="L21" s="95">
        <v>2347.4799999999996</v>
      </c>
      <c r="M21" s="95">
        <v>557.03</v>
      </c>
      <c r="N21" s="95">
        <v>34.860000000000007</v>
      </c>
    </row>
    <row r="22" spans="1:14" ht="12.75" customHeight="1" x14ac:dyDescent="0.3">
      <c r="A22" s="53"/>
      <c r="B22" s="94">
        <v>14</v>
      </c>
      <c r="C22" s="95">
        <v>123.80000000000001</v>
      </c>
      <c r="D22" s="95">
        <v>136.22</v>
      </c>
      <c r="E22" s="95">
        <v>487.45000000000005</v>
      </c>
      <c r="F22" s="95">
        <v>3661.17</v>
      </c>
      <c r="G22" s="95">
        <v>2.84</v>
      </c>
      <c r="H22" s="95">
        <v>133.86000000000001</v>
      </c>
      <c r="I22" s="95">
        <v>394.9</v>
      </c>
      <c r="J22" s="95">
        <v>40.729999999999997</v>
      </c>
      <c r="K22" s="188">
        <v>1000.7299999999999</v>
      </c>
      <c r="L22" s="95">
        <v>2268.6</v>
      </c>
      <c r="M22" s="95">
        <v>625.63</v>
      </c>
      <c r="N22" s="95">
        <v>43.97</v>
      </c>
    </row>
    <row r="23" spans="1:14" ht="12.75" customHeight="1" x14ac:dyDescent="0.3">
      <c r="A23" s="53"/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ht="12.75" customHeight="1" x14ac:dyDescent="0.3">
      <c r="A24" s="53"/>
      <c r="B24" s="94" t="s">
        <v>190</v>
      </c>
      <c r="C24" s="95">
        <f>C9+C10+C11+C12+C13+C14+C15+C16+C17+C18+C19+C20+C21+C22</f>
        <v>1905.61</v>
      </c>
      <c r="D24" s="95">
        <f t="shared" ref="D24:N24" si="0">D9+D10+D11+D12+D13+D14+D15+D16+D17+D18+D19+D20+D21+D22</f>
        <v>1983.6200000000001</v>
      </c>
      <c r="E24" s="95">
        <f t="shared" si="0"/>
        <v>6999.4799999999987</v>
      </c>
      <c r="F24" s="95">
        <f t="shared" si="0"/>
        <v>54630.53</v>
      </c>
      <c r="G24" s="95">
        <f t="shared" si="0"/>
        <v>33.072000000000003</v>
      </c>
      <c r="H24" s="95">
        <f t="shared" si="0"/>
        <v>1566.1099999999997</v>
      </c>
      <c r="I24" s="95">
        <f t="shared" si="0"/>
        <v>7544.63</v>
      </c>
      <c r="J24" s="95">
        <f t="shared" si="0"/>
        <v>533.53</v>
      </c>
      <c r="K24" s="95">
        <f t="shared" si="0"/>
        <v>21457.739999999998</v>
      </c>
      <c r="L24" s="95">
        <f t="shared" si="0"/>
        <v>34723.17</v>
      </c>
      <c r="M24" s="95">
        <f t="shared" si="0"/>
        <v>9286.5400000000009</v>
      </c>
      <c r="N24" s="95">
        <f t="shared" si="0"/>
        <v>601.44000000000005</v>
      </c>
    </row>
    <row r="25" spans="1:14" s="58" customFormat="1" ht="33" customHeight="1" x14ac:dyDescent="0.25">
      <c r="A25" s="56"/>
      <c r="B25" s="196" t="s">
        <v>191</v>
      </c>
      <c r="C25" s="57">
        <f>C24/14</f>
        <v>136.11499999999998</v>
      </c>
      <c r="D25" s="57">
        <f t="shared" ref="D25:N25" si="1">D24/14</f>
        <v>141.68714285714287</v>
      </c>
      <c r="E25" s="57">
        <f t="shared" si="1"/>
        <v>499.96285714285705</v>
      </c>
      <c r="F25" s="57">
        <f t="shared" si="1"/>
        <v>3902.1807142857142</v>
      </c>
      <c r="G25" s="57">
        <f t="shared" si="1"/>
        <v>2.3622857142857145</v>
      </c>
      <c r="H25" s="57">
        <f t="shared" si="1"/>
        <v>111.86499999999998</v>
      </c>
      <c r="I25" s="57">
        <f t="shared" si="1"/>
        <v>538.90214285714285</v>
      </c>
      <c r="J25" s="57">
        <f t="shared" si="1"/>
        <v>38.109285714285711</v>
      </c>
      <c r="K25" s="57">
        <f t="shared" si="1"/>
        <v>1532.6957142857141</v>
      </c>
      <c r="L25" s="57">
        <f t="shared" si="1"/>
        <v>2480.2264285714286</v>
      </c>
      <c r="M25" s="57">
        <f t="shared" si="1"/>
        <v>663.32428571428579</v>
      </c>
      <c r="N25" s="57">
        <f t="shared" si="1"/>
        <v>42.96</v>
      </c>
    </row>
    <row r="26" spans="1:14" x14ac:dyDescent="0.3">
      <c r="F26" s="59"/>
    </row>
  </sheetData>
  <mergeCells count="6">
    <mergeCell ref="D1:L2"/>
    <mergeCell ref="B7:B8"/>
    <mergeCell ref="C7:E7"/>
    <mergeCell ref="F7:F8"/>
    <mergeCell ref="G7:J7"/>
    <mergeCell ref="K7:N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22" zoomScale="87" zoomScaleNormal="87" workbookViewId="0">
      <selection sqref="A1:O37"/>
    </sheetView>
  </sheetViews>
  <sheetFormatPr defaultColWidth="10.6640625" defaultRowHeight="18" x14ac:dyDescent="0.35"/>
  <cols>
    <col min="1" max="1" width="5.88671875" style="84" customWidth="1"/>
    <col min="2" max="2" width="17.6640625" style="84" customWidth="1"/>
    <col min="3" max="3" width="9.6640625" style="84" customWidth="1"/>
    <col min="4" max="4" width="9.33203125" style="84" customWidth="1"/>
    <col min="5" max="5" width="8.33203125" style="84" customWidth="1"/>
    <col min="6" max="6" width="9.5546875" style="84" customWidth="1"/>
    <col min="7" max="7" width="9.44140625" style="84" customWidth="1"/>
    <col min="8" max="8" width="8.5546875" style="84" customWidth="1"/>
    <col min="9" max="9" width="9.109375" style="84" customWidth="1"/>
    <col min="10" max="10" width="9.6640625" style="84" customWidth="1"/>
    <col min="11" max="11" width="8.109375" style="84" customWidth="1"/>
    <col min="12" max="12" width="9.6640625" style="84" customWidth="1"/>
    <col min="13" max="13" width="9.44140625" style="84" customWidth="1"/>
    <col min="14" max="14" width="9.33203125" style="84" customWidth="1"/>
    <col min="15" max="16384" width="10.6640625" style="84"/>
  </cols>
  <sheetData>
    <row r="1" spans="1:18" ht="30.75" customHeight="1" thickBot="1" x14ac:dyDescent="0.4">
      <c r="A1" s="37" t="s">
        <v>153</v>
      </c>
      <c r="B1" s="87"/>
      <c r="C1" s="88"/>
      <c r="D1" s="89"/>
      <c r="E1" s="19" t="s">
        <v>145</v>
      </c>
      <c r="F1" s="19" t="s">
        <v>216</v>
      </c>
      <c r="G1" s="19" t="s">
        <v>217</v>
      </c>
      <c r="H1" s="19"/>
      <c r="I1" s="19"/>
      <c r="J1" s="19" t="s">
        <v>99</v>
      </c>
      <c r="K1" s="19"/>
    </row>
    <row r="2" spans="1:18" ht="48" customHeight="1" x14ac:dyDescent="0.35">
      <c r="A2" s="259" t="s">
        <v>0</v>
      </c>
      <c r="B2" s="252" t="s">
        <v>1</v>
      </c>
      <c r="C2" s="252" t="s">
        <v>2</v>
      </c>
      <c r="D2" s="252" t="s">
        <v>3</v>
      </c>
      <c r="E2" s="251"/>
      <c r="F2" s="251"/>
      <c r="G2" s="251" t="s">
        <v>4</v>
      </c>
      <c r="H2" s="251" t="s">
        <v>5</v>
      </c>
      <c r="I2" s="251"/>
      <c r="J2" s="251"/>
      <c r="K2" s="251"/>
      <c r="L2" s="251" t="s">
        <v>6</v>
      </c>
      <c r="M2" s="251"/>
      <c r="N2" s="251"/>
      <c r="O2" s="253"/>
      <c r="P2" s="3"/>
      <c r="Q2" s="3"/>
      <c r="R2" s="84" t="s">
        <v>98</v>
      </c>
    </row>
    <row r="3" spans="1:18" ht="27.75" customHeight="1" thickBot="1" x14ac:dyDescent="0.4">
      <c r="A3" s="260"/>
      <c r="B3" s="261"/>
      <c r="C3" s="261"/>
      <c r="D3" s="190" t="s">
        <v>7</v>
      </c>
      <c r="E3" s="190" t="s">
        <v>8</v>
      </c>
      <c r="F3" s="190" t="s">
        <v>9</v>
      </c>
      <c r="G3" s="261"/>
      <c r="H3" s="190" t="s">
        <v>50</v>
      </c>
      <c r="I3" s="190" t="s">
        <v>10</v>
      </c>
      <c r="J3" s="190" t="s">
        <v>11</v>
      </c>
      <c r="K3" s="190" t="s">
        <v>12</v>
      </c>
      <c r="L3" s="190" t="s">
        <v>13</v>
      </c>
      <c r="M3" s="190" t="s">
        <v>14</v>
      </c>
      <c r="N3" s="190" t="s">
        <v>15</v>
      </c>
      <c r="O3" s="11" t="s">
        <v>16</v>
      </c>
      <c r="P3" s="3"/>
      <c r="Q3" s="3"/>
    </row>
    <row r="4" spans="1:18" ht="18.600000000000001" thickBot="1" x14ac:dyDescent="0.4">
      <c r="A4" s="256" t="s">
        <v>17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8"/>
      <c r="P4" s="3"/>
      <c r="Q4" s="3"/>
    </row>
    <row r="5" spans="1:18" x14ac:dyDescent="0.35">
      <c r="A5" s="8"/>
      <c r="B5" s="254" t="s">
        <v>18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3"/>
      <c r="Q5" s="3"/>
    </row>
    <row r="6" spans="1:18" ht="40.5" customHeight="1" x14ac:dyDescent="0.35">
      <c r="A6" s="161">
        <v>182</v>
      </c>
      <c r="B6" s="29" t="s">
        <v>93</v>
      </c>
      <c r="C6" s="189">
        <v>250</v>
      </c>
      <c r="D6" s="115">
        <v>8.5</v>
      </c>
      <c r="E6" s="115">
        <v>13.3</v>
      </c>
      <c r="F6" s="115">
        <v>53.4</v>
      </c>
      <c r="G6" s="115">
        <v>369</v>
      </c>
      <c r="H6" s="115">
        <v>0.2</v>
      </c>
      <c r="I6" s="115">
        <v>1.2</v>
      </c>
      <c r="J6" s="115">
        <v>66</v>
      </c>
      <c r="K6" s="115">
        <v>0.23</v>
      </c>
      <c r="L6" s="115">
        <v>156</v>
      </c>
      <c r="M6" s="115">
        <v>209</v>
      </c>
      <c r="N6" s="115">
        <v>54</v>
      </c>
      <c r="O6" s="115">
        <v>1.4</v>
      </c>
      <c r="P6" s="3"/>
      <c r="Q6" s="3"/>
    </row>
    <row r="7" spans="1:18" ht="23.25" customHeight="1" x14ac:dyDescent="0.35">
      <c r="A7" s="189">
        <v>376</v>
      </c>
      <c r="B7" s="102" t="s">
        <v>20</v>
      </c>
      <c r="C7" s="115" t="s">
        <v>19</v>
      </c>
      <c r="D7" s="115">
        <v>7.0000000000000007E-2</v>
      </c>
      <c r="E7" s="115">
        <v>0.02</v>
      </c>
      <c r="F7" s="115">
        <v>15</v>
      </c>
      <c r="G7" s="115">
        <v>60</v>
      </c>
      <c r="H7" s="115">
        <v>0</v>
      </c>
      <c r="I7" s="115">
        <v>0.03</v>
      </c>
      <c r="J7" s="115">
        <v>0</v>
      </c>
      <c r="K7" s="115">
        <v>0</v>
      </c>
      <c r="L7" s="115">
        <v>11</v>
      </c>
      <c r="M7" s="115">
        <v>2.8</v>
      </c>
      <c r="N7" s="115">
        <v>1.4</v>
      </c>
      <c r="O7" s="115">
        <v>0.2</v>
      </c>
      <c r="P7" s="3"/>
      <c r="Q7" s="3"/>
    </row>
    <row r="8" spans="1:18" ht="36" x14ac:dyDescent="0.35">
      <c r="A8" s="162"/>
      <c r="B8" s="29" t="s">
        <v>21</v>
      </c>
      <c r="C8" s="189">
        <v>90</v>
      </c>
      <c r="D8" s="115">
        <v>5.9</v>
      </c>
      <c r="E8" s="115">
        <v>1.08</v>
      </c>
      <c r="F8" s="115">
        <v>30</v>
      </c>
      <c r="G8" s="115">
        <v>156</v>
      </c>
      <c r="H8" s="115">
        <v>0.16</v>
      </c>
      <c r="I8" s="115">
        <v>0</v>
      </c>
      <c r="J8" s="115">
        <v>0</v>
      </c>
      <c r="K8" s="115">
        <v>1.2</v>
      </c>
      <c r="L8" s="115">
        <v>31.5</v>
      </c>
      <c r="M8" s="115">
        <v>142</v>
      </c>
      <c r="N8" s="115">
        <v>43.3</v>
      </c>
      <c r="O8" s="115">
        <v>3.5</v>
      </c>
      <c r="P8" s="3"/>
      <c r="Q8" s="3"/>
    </row>
    <row r="9" spans="1:18" ht="36" x14ac:dyDescent="0.35">
      <c r="A9" s="189">
        <v>14</v>
      </c>
      <c r="B9" s="102" t="s">
        <v>22</v>
      </c>
      <c r="C9" s="189">
        <v>20</v>
      </c>
      <c r="D9" s="115">
        <v>0.16</v>
      </c>
      <c r="E9" s="115">
        <v>14.5</v>
      </c>
      <c r="F9" s="115">
        <v>0.26</v>
      </c>
      <c r="G9" s="115">
        <v>132</v>
      </c>
      <c r="H9" s="115">
        <v>0</v>
      </c>
      <c r="I9" s="115">
        <v>0</v>
      </c>
      <c r="J9" s="115">
        <v>80</v>
      </c>
      <c r="K9" s="115">
        <v>0.12</v>
      </c>
      <c r="L9" s="115">
        <v>2.4</v>
      </c>
      <c r="M9" s="115">
        <v>6</v>
      </c>
      <c r="N9" s="115">
        <v>0</v>
      </c>
      <c r="O9" s="115">
        <v>0.04</v>
      </c>
      <c r="P9" s="3"/>
      <c r="Q9" s="3"/>
    </row>
    <row r="10" spans="1:18" ht="47.25" customHeight="1" x14ac:dyDescent="0.35">
      <c r="A10" s="189">
        <v>210</v>
      </c>
      <c r="B10" s="102" t="s">
        <v>46</v>
      </c>
      <c r="C10" s="189">
        <v>116</v>
      </c>
      <c r="D10" s="115">
        <v>10.8</v>
      </c>
      <c r="E10" s="101">
        <v>20</v>
      </c>
      <c r="F10" s="115">
        <v>2</v>
      </c>
      <c r="G10" s="115">
        <v>224</v>
      </c>
      <c r="H10" s="115">
        <v>0.06</v>
      </c>
      <c r="I10" s="115">
        <v>0.1</v>
      </c>
      <c r="J10" s="115">
        <v>187</v>
      </c>
      <c r="K10" s="115">
        <v>0.4</v>
      </c>
      <c r="L10" s="115">
        <v>59</v>
      </c>
      <c r="M10" s="115">
        <v>130</v>
      </c>
      <c r="N10" s="115">
        <v>9.3000000000000007</v>
      </c>
      <c r="O10" s="115">
        <v>1.5</v>
      </c>
      <c r="P10" s="3"/>
      <c r="Q10" s="3"/>
    </row>
    <row r="11" spans="1:18" x14ac:dyDescent="0.35">
      <c r="A11" s="255"/>
      <c r="B11" s="255"/>
      <c r="C11" s="189"/>
      <c r="D11" s="60">
        <f>D6+D7+D8+D9+D10</f>
        <v>25.43</v>
      </c>
      <c r="E11" s="60">
        <f t="shared" ref="E11:O11" si="0">E6+E7+E8+E9+E10</f>
        <v>48.9</v>
      </c>
      <c r="F11" s="60">
        <f t="shared" si="0"/>
        <v>100.66000000000001</v>
      </c>
      <c r="G11" s="60">
        <f t="shared" si="0"/>
        <v>941</v>
      </c>
      <c r="H11" s="60">
        <f>H6+H7+H8+H9+H10</f>
        <v>0.42</v>
      </c>
      <c r="I11" s="60">
        <f t="shared" si="0"/>
        <v>1.33</v>
      </c>
      <c r="J11" s="60">
        <f t="shared" si="0"/>
        <v>333</v>
      </c>
      <c r="K11" s="60">
        <f t="shared" si="0"/>
        <v>1.9499999999999997</v>
      </c>
      <c r="L11" s="60">
        <f t="shared" si="0"/>
        <v>259.89999999999998</v>
      </c>
      <c r="M11" s="60">
        <f t="shared" si="0"/>
        <v>489.8</v>
      </c>
      <c r="N11" s="60">
        <f t="shared" si="0"/>
        <v>107.99999999999999</v>
      </c>
      <c r="O11" s="60">
        <f t="shared" si="0"/>
        <v>6.64</v>
      </c>
      <c r="P11" s="3"/>
      <c r="Q11" s="3"/>
    </row>
    <row r="12" spans="1:18" x14ac:dyDescent="0.35">
      <c r="A12" s="249" t="s">
        <v>43</v>
      </c>
      <c r="B12" s="250"/>
      <c r="C12" s="250"/>
      <c r="D12" s="250"/>
      <c r="E12" s="250"/>
      <c r="F12" s="250"/>
      <c r="G12" s="250"/>
      <c r="H12" s="192"/>
      <c r="I12" s="192"/>
      <c r="J12" s="192"/>
      <c r="K12" s="192"/>
      <c r="L12" s="192"/>
      <c r="M12" s="192"/>
      <c r="N12" s="192"/>
      <c r="O12" s="193"/>
      <c r="P12" s="3"/>
      <c r="Q12" s="3"/>
    </row>
    <row r="13" spans="1:18" ht="23.25" customHeight="1" x14ac:dyDescent="0.35">
      <c r="A13" s="105" t="s">
        <v>130</v>
      </c>
      <c r="B13" s="104" t="s">
        <v>155</v>
      </c>
      <c r="C13" s="105">
        <v>30</v>
      </c>
      <c r="D13" s="105">
        <v>3.7</v>
      </c>
      <c r="E13" s="103">
        <v>1.3</v>
      </c>
      <c r="F13" s="105">
        <v>23</v>
      </c>
      <c r="G13" s="105">
        <v>113</v>
      </c>
      <c r="H13" s="105">
        <v>0.03</v>
      </c>
      <c r="I13" s="105">
        <v>0</v>
      </c>
      <c r="J13" s="105">
        <v>9.1999999999999993</v>
      </c>
      <c r="K13" s="105">
        <v>0</v>
      </c>
      <c r="L13" s="105">
        <v>8.6999999999999993</v>
      </c>
      <c r="M13" s="105">
        <v>32</v>
      </c>
      <c r="N13" s="105">
        <v>6.6</v>
      </c>
      <c r="O13" s="105">
        <v>0.5</v>
      </c>
      <c r="P13" s="3"/>
      <c r="Q13" s="3"/>
    </row>
    <row r="14" spans="1:18" s="147" customFormat="1" ht="23.25" customHeight="1" x14ac:dyDescent="0.35">
      <c r="A14" s="138">
        <v>385</v>
      </c>
      <c r="B14" s="153" t="s">
        <v>170</v>
      </c>
      <c r="C14" s="138">
        <v>200</v>
      </c>
      <c r="D14" s="140">
        <v>5.8</v>
      </c>
      <c r="E14" s="140">
        <v>5</v>
      </c>
      <c r="F14" s="140">
        <v>9.6</v>
      </c>
      <c r="G14" s="140">
        <v>107</v>
      </c>
      <c r="H14" s="140">
        <v>0.08</v>
      </c>
      <c r="I14" s="140">
        <v>2.6</v>
      </c>
      <c r="J14" s="140">
        <v>40</v>
      </c>
      <c r="K14" s="140">
        <v>0</v>
      </c>
      <c r="L14" s="140">
        <v>240</v>
      </c>
      <c r="M14" s="140">
        <v>180</v>
      </c>
      <c r="N14" s="140">
        <v>28</v>
      </c>
      <c r="O14" s="140">
        <v>0.2</v>
      </c>
      <c r="P14" s="146"/>
      <c r="Q14" s="146"/>
    </row>
    <row r="15" spans="1:18" ht="18.75" customHeight="1" x14ac:dyDescent="0.35">
      <c r="A15" s="35"/>
      <c r="B15" s="35"/>
      <c r="C15" s="35"/>
      <c r="D15" s="35">
        <f t="shared" ref="D15:O15" si="1">SUM(D13:D14)</f>
        <v>9.5</v>
      </c>
      <c r="E15" s="35">
        <f t="shared" si="1"/>
        <v>6.3</v>
      </c>
      <c r="F15" s="35">
        <f t="shared" si="1"/>
        <v>32.6</v>
      </c>
      <c r="G15" s="35">
        <f t="shared" si="1"/>
        <v>220</v>
      </c>
      <c r="H15" s="35">
        <f t="shared" si="1"/>
        <v>0.11</v>
      </c>
      <c r="I15" s="35">
        <f t="shared" si="1"/>
        <v>2.6</v>
      </c>
      <c r="J15" s="35">
        <f t="shared" si="1"/>
        <v>49.2</v>
      </c>
      <c r="K15" s="35">
        <f t="shared" si="1"/>
        <v>0</v>
      </c>
      <c r="L15" s="35">
        <f t="shared" si="1"/>
        <v>248.7</v>
      </c>
      <c r="M15" s="35">
        <f t="shared" si="1"/>
        <v>212</v>
      </c>
      <c r="N15" s="35">
        <f t="shared" si="1"/>
        <v>34.6</v>
      </c>
      <c r="O15" s="35">
        <f t="shared" si="1"/>
        <v>0.7</v>
      </c>
      <c r="P15" s="3"/>
      <c r="Q15" s="3"/>
    </row>
    <row r="16" spans="1:18" x14ac:dyDescent="0.35">
      <c r="A16" s="35"/>
      <c r="B16" s="35"/>
      <c r="C16" s="35"/>
      <c r="D16" s="35" t="s">
        <v>77</v>
      </c>
      <c r="E16" s="31">
        <v>0.25</v>
      </c>
      <c r="F16" s="35"/>
      <c r="G16" s="35"/>
      <c r="H16" s="35"/>
      <c r="I16" s="30"/>
      <c r="J16" s="31"/>
      <c r="K16" s="18"/>
      <c r="L16" s="18"/>
      <c r="M16" s="18"/>
      <c r="N16" s="18"/>
      <c r="O16" s="18"/>
      <c r="P16" s="3"/>
      <c r="Q16" s="3"/>
    </row>
    <row r="17" spans="1:17" ht="20.25" customHeight="1" x14ac:dyDescent="0.35">
      <c r="A17" s="247" t="s">
        <v>38</v>
      </c>
      <c r="B17" s="247"/>
      <c r="C17" s="247"/>
      <c r="D17" s="247"/>
      <c r="E17" s="247"/>
      <c r="F17" s="247"/>
      <c r="G17" s="249"/>
      <c r="H17" s="112"/>
      <c r="I17" s="112"/>
      <c r="J17" s="112"/>
      <c r="K17" s="112"/>
      <c r="L17" s="112"/>
      <c r="M17" s="112"/>
      <c r="N17" s="87"/>
      <c r="O17" s="113"/>
      <c r="P17" s="3"/>
      <c r="Q17" s="3"/>
    </row>
    <row r="18" spans="1:17" ht="82.5" customHeight="1" x14ac:dyDescent="0.35">
      <c r="A18" s="189">
        <v>50</v>
      </c>
      <c r="B18" s="102" t="s">
        <v>162</v>
      </c>
      <c r="C18" s="189">
        <v>150</v>
      </c>
      <c r="D18" s="115">
        <v>6.9</v>
      </c>
      <c r="E18" s="115">
        <v>13.9</v>
      </c>
      <c r="F18" s="115">
        <v>19.8</v>
      </c>
      <c r="G18" s="115">
        <v>208</v>
      </c>
      <c r="H18" s="115">
        <v>0.03</v>
      </c>
      <c r="I18" s="115">
        <v>8.5</v>
      </c>
      <c r="J18" s="115">
        <v>57.7</v>
      </c>
      <c r="K18" s="115">
        <v>3.4</v>
      </c>
      <c r="L18" s="115">
        <v>241</v>
      </c>
      <c r="M18" s="115">
        <v>163</v>
      </c>
      <c r="N18" s="115">
        <v>34.299999999999997</v>
      </c>
      <c r="O18" s="115">
        <v>1.8</v>
      </c>
      <c r="P18" s="3"/>
      <c r="Q18" s="3"/>
    </row>
    <row r="19" spans="1:17" ht="58.5" customHeight="1" x14ac:dyDescent="0.35">
      <c r="A19" s="138">
        <v>98</v>
      </c>
      <c r="B19" s="139" t="s">
        <v>203</v>
      </c>
      <c r="C19" s="138">
        <v>300</v>
      </c>
      <c r="D19" s="140">
        <v>1.78</v>
      </c>
      <c r="E19" s="140">
        <v>5.9</v>
      </c>
      <c r="F19" s="140">
        <v>7.3</v>
      </c>
      <c r="G19" s="140">
        <v>91.5</v>
      </c>
      <c r="H19" s="140">
        <v>0.05</v>
      </c>
      <c r="I19" s="140">
        <v>11.85</v>
      </c>
      <c r="J19" s="140">
        <v>0</v>
      </c>
      <c r="K19" s="140">
        <v>2.76</v>
      </c>
      <c r="L19" s="140">
        <v>43.05</v>
      </c>
      <c r="M19" s="140">
        <v>40.29</v>
      </c>
      <c r="N19" s="140">
        <v>17.010000000000002</v>
      </c>
      <c r="O19" s="140">
        <v>0.69</v>
      </c>
      <c r="P19" s="3"/>
      <c r="Q19" s="3"/>
    </row>
    <row r="20" spans="1:17" ht="57" customHeight="1" x14ac:dyDescent="0.35">
      <c r="A20" s="189">
        <v>229</v>
      </c>
      <c r="B20" s="102" t="s">
        <v>154</v>
      </c>
      <c r="C20" s="189">
        <v>250</v>
      </c>
      <c r="D20" s="115">
        <v>24.3</v>
      </c>
      <c r="E20" s="115">
        <v>12.4</v>
      </c>
      <c r="F20" s="115">
        <v>9.5</v>
      </c>
      <c r="G20" s="115">
        <v>262</v>
      </c>
      <c r="H20" s="115">
        <v>0.12</v>
      </c>
      <c r="I20" s="115">
        <v>9.3000000000000007</v>
      </c>
      <c r="J20" s="115">
        <v>14.5</v>
      </c>
      <c r="K20" s="115">
        <v>6.3</v>
      </c>
      <c r="L20" s="115">
        <v>97.5</v>
      </c>
      <c r="M20" s="115">
        <v>405</v>
      </c>
      <c r="N20" s="115">
        <v>121.3</v>
      </c>
      <c r="O20" s="115">
        <v>2.1</v>
      </c>
      <c r="P20" s="3"/>
      <c r="Q20" s="3"/>
    </row>
    <row r="21" spans="1:17" ht="42" customHeight="1" x14ac:dyDescent="0.35">
      <c r="A21" s="189">
        <v>310</v>
      </c>
      <c r="B21" s="102" t="s">
        <v>23</v>
      </c>
      <c r="C21" s="189">
        <v>250</v>
      </c>
      <c r="D21" s="115">
        <v>4.7</v>
      </c>
      <c r="E21" s="115">
        <v>7.2</v>
      </c>
      <c r="F21" s="115">
        <v>38.4</v>
      </c>
      <c r="G21" s="115">
        <v>237</v>
      </c>
      <c r="H21" s="115">
        <v>0.15</v>
      </c>
      <c r="I21" s="115">
        <v>35</v>
      </c>
      <c r="J21" s="115">
        <v>0</v>
      </c>
      <c r="K21" s="115">
        <v>0.2</v>
      </c>
      <c r="L21" s="115">
        <v>24.4</v>
      </c>
      <c r="M21" s="115">
        <v>133</v>
      </c>
      <c r="N21" s="115">
        <v>49</v>
      </c>
      <c r="O21" s="115">
        <v>1.9</v>
      </c>
      <c r="P21" s="3"/>
      <c r="Q21" s="3"/>
    </row>
    <row r="22" spans="1:17" ht="42.75" customHeight="1" x14ac:dyDescent="0.35">
      <c r="A22" s="105">
        <v>349</v>
      </c>
      <c r="B22" s="104" t="s">
        <v>135</v>
      </c>
      <c r="C22" s="105">
        <v>200</v>
      </c>
      <c r="D22" s="103">
        <v>0.6</v>
      </c>
      <c r="E22" s="103">
        <v>0.08</v>
      </c>
      <c r="F22" s="103">
        <v>32</v>
      </c>
      <c r="G22" s="103">
        <v>132</v>
      </c>
      <c r="H22" s="103">
        <v>0.01</v>
      </c>
      <c r="I22" s="103">
        <v>0.6</v>
      </c>
      <c r="J22" s="103">
        <v>0</v>
      </c>
      <c r="K22" s="103">
        <v>0.4</v>
      </c>
      <c r="L22" s="103">
        <v>32</v>
      </c>
      <c r="M22" s="103">
        <v>23</v>
      </c>
      <c r="N22" s="103">
        <v>17.399999999999999</v>
      </c>
      <c r="O22" s="103">
        <v>0.6</v>
      </c>
      <c r="P22" s="3"/>
      <c r="Q22" s="3"/>
    </row>
    <row r="23" spans="1:17" ht="23.25" customHeight="1" x14ac:dyDescent="0.35">
      <c r="A23" s="189"/>
      <c r="B23" s="102" t="s">
        <v>193</v>
      </c>
      <c r="C23" s="189">
        <v>100</v>
      </c>
      <c r="D23" s="115">
        <v>6.6</v>
      </c>
      <c r="E23" s="115">
        <v>1.2</v>
      </c>
      <c r="F23" s="115">
        <v>33.4</v>
      </c>
      <c r="G23" s="115">
        <v>174</v>
      </c>
      <c r="H23" s="115">
        <v>0.18</v>
      </c>
      <c r="I23" s="115">
        <v>0</v>
      </c>
      <c r="J23" s="115">
        <v>0</v>
      </c>
      <c r="K23" s="115">
        <v>1.4</v>
      </c>
      <c r="L23" s="115">
        <v>35</v>
      </c>
      <c r="M23" s="115">
        <v>158</v>
      </c>
      <c r="N23" s="115">
        <v>47</v>
      </c>
      <c r="O23" s="115">
        <v>3.9</v>
      </c>
      <c r="P23" s="3"/>
      <c r="Q23" s="3"/>
    </row>
    <row r="24" spans="1:17" ht="21" customHeight="1" x14ac:dyDescent="0.35">
      <c r="A24" s="189"/>
      <c r="B24" s="102" t="s">
        <v>69</v>
      </c>
      <c r="C24" s="189">
        <v>80</v>
      </c>
      <c r="D24" s="115">
        <v>5.4</v>
      </c>
      <c r="E24" s="115">
        <v>1.04</v>
      </c>
      <c r="F24" s="115">
        <v>32</v>
      </c>
      <c r="G24" s="115">
        <v>161</v>
      </c>
      <c r="H24" s="115">
        <v>0.14000000000000001</v>
      </c>
      <c r="I24" s="115">
        <v>0</v>
      </c>
      <c r="J24" s="115">
        <v>0</v>
      </c>
      <c r="K24" s="115">
        <v>1.1000000000000001</v>
      </c>
      <c r="L24" s="115">
        <v>37.6</v>
      </c>
      <c r="M24" s="115">
        <v>126</v>
      </c>
      <c r="N24" s="115">
        <v>39</v>
      </c>
      <c r="O24" s="115">
        <v>3.1</v>
      </c>
      <c r="P24" s="3"/>
      <c r="Q24" s="3"/>
    </row>
    <row r="25" spans="1:17" ht="24" customHeight="1" x14ac:dyDescent="0.35">
      <c r="A25" s="191"/>
      <c r="B25" s="191"/>
      <c r="C25" s="191"/>
      <c r="D25" s="61">
        <f t="shared" ref="D25:O25" si="2">D18+D19+D20+D21+D22+D23+D24</f>
        <v>50.280000000000008</v>
      </c>
      <c r="E25" s="61">
        <f t="shared" si="2"/>
        <v>41.720000000000006</v>
      </c>
      <c r="F25" s="61">
        <f t="shared" si="2"/>
        <v>172.4</v>
      </c>
      <c r="G25" s="61">
        <f t="shared" si="2"/>
        <v>1265.5</v>
      </c>
      <c r="H25" s="61">
        <f t="shared" si="2"/>
        <v>0.68</v>
      </c>
      <c r="I25" s="61">
        <f t="shared" si="2"/>
        <v>65.25</v>
      </c>
      <c r="J25" s="61">
        <f t="shared" si="2"/>
        <v>72.2</v>
      </c>
      <c r="K25" s="61">
        <f t="shared" si="2"/>
        <v>15.56</v>
      </c>
      <c r="L25" s="61">
        <f t="shared" si="2"/>
        <v>510.55</v>
      </c>
      <c r="M25" s="61">
        <f t="shared" si="2"/>
        <v>1048.29</v>
      </c>
      <c r="N25" s="61">
        <f t="shared" si="2"/>
        <v>325.01</v>
      </c>
      <c r="O25" s="61">
        <f t="shared" si="2"/>
        <v>14.09</v>
      </c>
      <c r="P25" s="3"/>
      <c r="Q25" s="3"/>
    </row>
    <row r="26" spans="1:17" ht="23.25" customHeight="1" x14ac:dyDescent="0.35">
      <c r="A26" s="247" t="s">
        <v>30</v>
      </c>
      <c r="B26" s="247"/>
      <c r="C26" s="247"/>
      <c r="D26" s="247"/>
      <c r="E26" s="247"/>
      <c r="F26" s="247"/>
      <c r="G26" s="249"/>
      <c r="H26" s="112"/>
      <c r="I26" s="112"/>
      <c r="J26" s="112"/>
      <c r="K26" s="112"/>
      <c r="L26" s="112"/>
      <c r="M26" s="112"/>
      <c r="N26" s="87"/>
      <c r="O26" s="113"/>
      <c r="P26" s="3"/>
      <c r="Q26" s="3"/>
    </row>
    <row r="27" spans="1:17" ht="36" x14ac:dyDescent="0.35">
      <c r="A27" s="189">
        <v>265</v>
      </c>
      <c r="B27" s="102" t="s">
        <v>157</v>
      </c>
      <c r="C27" s="189">
        <v>250</v>
      </c>
      <c r="D27" s="115">
        <v>27.4</v>
      </c>
      <c r="E27" s="115">
        <v>28.1</v>
      </c>
      <c r="F27" s="115">
        <v>43.3</v>
      </c>
      <c r="G27" s="115">
        <v>536</v>
      </c>
      <c r="H27" s="115">
        <v>0.15</v>
      </c>
      <c r="I27" s="115">
        <v>2.1</v>
      </c>
      <c r="J27" s="115">
        <v>0</v>
      </c>
      <c r="K27" s="115">
        <v>4.5</v>
      </c>
      <c r="L27" s="115">
        <v>20.7</v>
      </c>
      <c r="M27" s="115">
        <v>291</v>
      </c>
      <c r="N27" s="115">
        <v>65.400000000000006</v>
      </c>
      <c r="O27" s="115">
        <v>4.4000000000000004</v>
      </c>
      <c r="P27" s="3"/>
      <c r="Q27" s="3"/>
    </row>
    <row r="28" spans="1:17" ht="81.75" customHeight="1" x14ac:dyDescent="0.35">
      <c r="A28" s="189">
        <v>37</v>
      </c>
      <c r="B28" s="102" t="s">
        <v>219</v>
      </c>
      <c r="C28" s="189">
        <v>150</v>
      </c>
      <c r="D28" s="115">
        <v>1.51</v>
      </c>
      <c r="E28" s="115">
        <v>11.76</v>
      </c>
      <c r="F28" s="115">
        <v>13.44</v>
      </c>
      <c r="G28" s="115">
        <v>167.1</v>
      </c>
      <c r="H28" s="115">
        <v>0.09</v>
      </c>
      <c r="I28" s="115">
        <v>9.06</v>
      </c>
      <c r="J28" s="115">
        <v>0</v>
      </c>
      <c r="K28" s="115">
        <v>3.61</v>
      </c>
      <c r="L28" s="115">
        <v>241</v>
      </c>
      <c r="M28" s="115">
        <v>63.15</v>
      </c>
      <c r="N28" s="115">
        <v>22.81</v>
      </c>
      <c r="O28" s="115">
        <v>4.0199999999999996</v>
      </c>
      <c r="P28" s="3"/>
      <c r="Q28" s="3"/>
    </row>
    <row r="29" spans="1:17" x14ac:dyDescent="0.35">
      <c r="A29" s="189">
        <v>389</v>
      </c>
      <c r="B29" s="102" t="s">
        <v>143</v>
      </c>
      <c r="C29" s="189">
        <v>200</v>
      </c>
      <c r="D29" s="115">
        <v>1</v>
      </c>
      <c r="E29" s="115">
        <v>0</v>
      </c>
      <c r="F29" s="115">
        <v>20</v>
      </c>
      <c r="G29" s="115">
        <v>84</v>
      </c>
      <c r="H29" s="115">
        <v>0.02</v>
      </c>
      <c r="I29" s="115">
        <v>4</v>
      </c>
      <c r="J29" s="115">
        <v>0</v>
      </c>
      <c r="K29" s="115">
        <v>0.2</v>
      </c>
      <c r="L29" s="115">
        <v>14</v>
      </c>
      <c r="M29" s="115">
        <v>14</v>
      </c>
      <c r="N29" s="115">
        <v>8</v>
      </c>
      <c r="O29" s="115">
        <v>2.8</v>
      </c>
      <c r="P29" s="3"/>
      <c r="Q29" s="3"/>
    </row>
    <row r="30" spans="1:17" ht="24" customHeight="1" x14ac:dyDescent="0.35">
      <c r="A30" s="189"/>
      <c r="B30" s="102" t="s">
        <v>193</v>
      </c>
      <c r="C30" s="189">
        <v>60</v>
      </c>
      <c r="D30" s="115">
        <v>4</v>
      </c>
      <c r="E30" s="115">
        <v>0.7</v>
      </c>
      <c r="F30" s="115">
        <v>20</v>
      </c>
      <c r="G30" s="115">
        <v>104</v>
      </c>
      <c r="H30" s="115">
        <v>0.1</v>
      </c>
      <c r="I30" s="115">
        <v>0</v>
      </c>
      <c r="J30" s="115">
        <v>0</v>
      </c>
      <c r="K30" s="115">
        <v>0.8</v>
      </c>
      <c r="L30" s="115">
        <v>21</v>
      </c>
      <c r="M30" s="115">
        <v>95</v>
      </c>
      <c r="N30" s="115">
        <v>28</v>
      </c>
      <c r="O30" s="115">
        <v>2.2999999999999998</v>
      </c>
      <c r="P30" s="3"/>
      <c r="Q30" s="3"/>
    </row>
    <row r="31" spans="1:17" ht="23.25" customHeight="1" x14ac:dyDescent="0.35">
      <c r="A31" s="189"/>
      <c r="B31" s="102" t="s">
        <v>69</v>
      </c>
      <c r="C31" s="189">
        <v>70</v>
      </c>
      <c r="D31" s="115">
        <v>4.7</v>
      </c>
      <c r="E31" s="115">
        <v>0.9</v>
      </c>
      <c r="F31" s="115">
        <v>28</v>
      </c>
      <c r="G31" s="115">
        <v>140</v>
      </c>
      <c r="H31" s="115">
        <v>0.12</v>
      </c>
      <c r="I31" s="115">
        <v>0</v>
      </c>
      <c r="J31" s="115">
        <v>0</v>
      </c>
      <c r="K31" s="115">
        <v>0.9</v>
      </c>
      <c r="L31" s="115">
        <v>33</v>
      </c>
      <c r="M31" s="115">
        <v>110</v>
      </c>
      <c r="N31" s="115">
        <v>34.299999999999997</v>
      </c>
      <c r="O31" s="115">
        <v>2.7</v>
      </c>
      <c r="P31" s="3"/>
      <c r="Q31" s="3"/>
    </row>
    <row r="32" spans="1:17" ht="36" x14ac:dyDescent="0.35">
      <c r="A32" s="189">
        <v>372</v>
      </c>
      <c r="B32" s="102" t="s">
        <v>156</v>
      </c>
      <c r="C32" s="189">
        <v>250</v>
      </c>
      <c r="D32" s="115">
        <v>0.9</v>
      </c>
      <c r="E32" s="115">
        <v>0.8</v>
      </c>
      <c r="F32" s="115">
        <v>89</v>
      </c>
      <c r="G32" s="115">
        <v>356</v>
      </c>
      <c r="H32" s="115">
        <v>0.05</v>
      </c>
      <c r="I32" s="115">
        <v>0</v>
      </c>
      <c r="J32" s="115">
        <v>12</v>
      </c>
      <c r="K32" s="115">
        <v>0.3</v>
      </c>
      <c r="L32" s="115">
        <v>5.9</v>
      </c>
      <c r="M32" s="115">
        <v>22.4</v>
      </c>
      <c r="N32" s="115">
        <v>8.3000000000000007</v>
      </c>
      <c r="O32" s="115">
        <v>0.4</v>
      </c>
      <c r="P32" s="3"/>
      <c r="Q32" s="3"/>
    </row>
    <row r="33" spans="1:17" ht="47.25" customHeight="1" x14ac:dyDescent="0.35">
      <c r="A33" s="191"/>
      <c r="B33" s="191"/>
      <c r="C33" s="191"/>
      <c r="D33" s="61">
        <f>D27+D28+D29+D30+D31+D32</f>
        <v>39.51</v>
      </c>
      <c r="E33" s="61">
        <f t="shared" ref="E33:O33" si="3">E27+E28+E29+E30+E31+E32</f>
        <v>42.26</v>
      </c>
      <c r="F33" s="61">
        <f t="shared" si="3"/>
        <v>213.74</v>
      </c>
      <c r="G33" s="61">
        <f t="shared" si="3"/>
        <v>1387.1</v>
      </c>
      <c r="H33" s="61">
        <f t="shared" si="3"/>
        <v>0.53</v>
      </c>
      <c r="I33" s="61">
        <f t="shared" si="3"/>
        <v>15.16</v>
      </c>
      <c r="J33" s="61">
        <f t="shared" si="3"/>
        <v>12</v>
      </c>
      <c r="K33" s="61">
        <f t="shared" si="3"/>
        <v>10.31</v>
      </c>
      <c r="L33" s="61">
        <f t="shared" si="3"/>
        <v>335.59999999999997</v>
      </c>
      <c r="M33" s="61">
        <f t="shared" si="3"/>
        <v>595.54999999999995</v>
      </c>
      <c r="N33" s="61">
        <f t="shared" si="3"/>
        <v>166.81</v>
      </c>
      <c r="O33" s="61">
        <f t="shared" si="3"/>
        <v>16.619999999999997</v>
      </c>
      <c r="P33" s="3"/>
      <c r="Q33" s="3"/>
    </row>
    <row r="34" spans="1:17" ht="43.5" customHeight="1" x14ac:dyDescent="0.35">
      <c r="A34" s="247" t="s">
        <v>36</v>
      </c>
      <c r="B34" s="248"/>
      <c r="C34" s="248"/>
      <c r="D34" s="248"/>
      <c r="E34" s="248"/>
      <c r="F34" s="248"/>
      <c r="G34" s="248"/>
      <c r="H34" s="191"/>
      <c r="I34" s="191"/>
      <c r="J34" s="191"/>
      <c r="K34" s="191"/>
      <c r="L34" s="191"/>
      <c r="M34" s="191"/>
      <c r="N34" s="191"/>
      <c r="O34" s="191"/>
      <c r="P34" s="3"/>
      <c r="Q34" s="3"/>
    </row>
    <row r="35" spans="1:17" ht="45" customHeight="1" x14ac:dyDescent="0.35">
      <c r="A35" s="105">
        <v>386</v>
      </c>
      <c r="B35" s="104" t="s">
        <v>192</v>
      </c>
      <c r="C35" s="105">
        <v>200</v>
      </c>
      <c r="D35" s="103">
        <v>5.8</v>
      </c>
      <c r="E35" s="103">
        <v>5</v>
      </c>
      <c r="F35" s="103">
        <v>8.4</v>
      </c>
      <c r="G35" s="103">
        <v>102</v>
      </c>
      <c r="H35" s="103">
        <v>0.04</v>
      </c>
      <c r="I35" s="103">
        <v>0.6</v>
      </c>
      <c r="J35" s="103">
        <v>40</v>
      </c>
      <c r="K35" s="103">
        <v>0</v>
      </c>
      <c r="L35" s="103">
        <v>248</v>
      </c>
      <c r="M35" s="103">
        <v>184</v>
      </c>
      <c r="N35" s="103">
        <v>28</v>
      </c>
      <c r="O35" s="103">
        <v>0.2</v>
      </c>
      <c r="P35" s="90"/>
      <c r="Q35" s="3"/>
    </row>
    <row r="36" spans="1:17" x14ac:dyDescent="0.35">
      <c r="A36" s="191"/>
      <c r="B36" s="191"/>
      <c r="C36" s="191"/>
      <c r="D36" s="61">
        <f t="shared" ref="D36:O36" si="4">SUM(D35)</f>
        <v>5.8</v>
      </c>
      <c r="E36" s="61">
        <f t="shared" si="4"/>
        <v>5</v>
      </c>
      <c r="F36" s="61">
        <f t="shared" si="4"/>
        <v>8.4</v>
      </c>
      <c r="G36" s="61">
        <f t="shared" si="4"/>
        <v>102</v>
      </c>
      <c r="H36" s="61">
        <f t="shared" si="4"/>
        <v>0.04</v>
      </c>
      <c r="I36" s="61">
        <f t="shared" si="4"/>
        <v>0.6</v>
      </c>
      <c r="J36" s="61">
        <f t="shared" si="4"/>
        <v>40</v>
      </c>
      <c r="K36" s="61">
        <f t="shared" si="4"/>
        <v>0</v>
      </c>
      <c r="L36" s="61">
        <f t="shared" si="4"/>
        <v>248</v>
      </c>
      <c r="M36" s="61">
        <f t="shared" si="4"/>
        <v>184</v>
      </c>
      <c r="N36" s="61">
        <f t="shared" si="4"/>
        <v>28</v>
      </c>
      <c r="O36" s="61">
        <f t="shared" si="4"/>
        <v>0.2</v>
      </c>
      <c r="P36" s="3"/>
      <c r="Q36" s="3"/>
    </row>
    <row r="37" spans="1:17" x14ac:dyDescent="0.35">
      <c r="A37" s="191"/>
      <c r="B37" s="191"/>
      <c r="C37" s="191"/>
      <c r="D37" s="61">
        <f t="shared" ref="D37:O37" si="5">D11+D25+D15+D33+D36</f>
        <v>130.52000000000001</v>
      </c>
      <c r="E37" s="61">
        <f t="shared" si="5"/>
        <v>144.18</v>
      </c>
      <c r="F37" s="61">
        <f t="shared" si="5"/>
        <v>527.80000000000007</v>
      </c>
      <c r="G37" s="61">
        <f t="shared" si="5"/>
        <v>3915.6</v>
      </c>
      <c r="H37" s="61">
        <f t="shared" si="5"/>
        <v>1.7800000000000002</v>
      </c>
      <c r="I37" s="61">
        <f t="shared" si="5"/>
        <v>84.939999999999984</v>
      </c>
      <c r="J37" s="61">
        <f t="shared" si="5"/>
        <v>506.4</v>
      </c>
      <c r="K37" s="61">
        <f t="shared" si="5"/>
        <v>27.82</v>
      </c>
      <c r="L37" s="61">
        <f t="shared" si="5"/>
        <v>1602.75</v>
      </c>
      <c r="M37" s="61">
        <f t="shared" si="5"/>
        <v>2529.64</v>
      </c>
      <c r="N37" s="61">
        <f t="shared" si="5"/>
        <v>662.42000000000007</v>
      </c>
      <c r="O37" s="61">
        <f t="shared" si="5"/>
        <v>38.25</v>
      </c>
      <c r="P37" s="3"/>
      <c r="Q37" s="3"/>
    </row>
    <row r="38" spans="1:1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7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14">
    <mergeCell ref="L2:O2"/>
    <mergeCell ref="B5:O5"/>
    <mergeCell ref="A11:B11"/>
    <mergeCell ref="A4:O4"/>
    <mergeCell ref="A26:G26"/>
    <mergeCell ref="A2:A3"/>
    <mergeCell ref="G2:G3"/>
    <mergeCell ref="B2:B3"/>
    <mergeCell ref="C2:C3"/>
    <mergeCell ref="A34:G34"/>
    <mergeCell ref="A12:G12"/>
    <mergeCell ref="A17:G17"/>
    <mergeCell ref="H2:K2"/>
    <mergeCell ref="D2:F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84" zoomScaleNormal="84" workbookViewId="0">
      <pane ySplit="3" topLeftCell="A28" activePane="bottomLeft" state="frozen"/>
      <selection pane="bottomLeft" sqref="A1:O36"/>
    </sheetView>
  </sheetViews>
  <sheetFormatPr defaultColWidth="9.109375" defaultRowHeight="18" x14ac:dyDescent="0.35"/>
  <cols>
    <col min="1" max="1" width="9.109375" style="84"/>
    <col min="2" max="2" width="17.6640625" style="84" customWidth="1"/>
    <col min="3" max="6" width="9.109375" style="84"/>
    <col min="7" max="7" width="9.88671875" style="84" customWidth="1"/>
    <col min="8" max="8" width="7.6640625" style="84" customWidth="1"/>
    <col min="9" max="10" width="9.109375" style="84"/>
    <col min="11" max="11" width="8" style="84" customWidth="1"/>
    <col min="12" max="12" width="10" style="84" customWidth="1"/>
    <col min="13" max="13" width="10.33203125" style="84" customWidth="1"/>
    <col min="14" max="14" width="9" style="84" customWidth="1"/>
    <col min="15" max="15" width="8.33203125" style="84" customWidth="1"/>
    <col min="16" max="16384" width="9.109375" style="84"/>
  </cols>
  <sheetData>
    <row r="1" spans="1:15" x14ac:dyDescent="0.35">
      <c r="A1" s="266" t="s">
        <v>0</v>
      </c>
      <c r="B1" s="251" t="s">
        <v>1</v>
      </c>
      <c r="C1" s="251" t="s">
        <v>2</v>
      </c>
      <c r="D1" s="251" t="s">
        <v>3</v>
      </c>
      <c r="E1" s="251"/>
      <c r="F1" s="251"/>
      <c r="G1" s="251" t="s">
        <v>4</v>
      </c>
      <c r="H1" s="251" t="s">
        <v>5</v>
      </c>
      <c r="I1" s="251"/>
      <c r="J1" s="251"/>
      <c r="K1" s="251"/>
      <c r="L1" s="251" t="s">
        <v>6</v>
      </c>
      <c r="M1" s="251"/>
      <c r="N1" s="251"/>
      <c r="O1" s="253"/>
    </row>
    <row r="2" spans="1:15" ht="60.75" customHeight="1" thickBot="1" x14ac:dyDescent="0.4">
      <c r="A2" s="260"/>
      <c r="B2" s="261"/>
      <c r="C2" s="261"/>
      <c r="D2" s="45" t="s">
        <v>7</v>
      </c>
      <c r="E2" s="45" t="s">
        <v>8</v>
      </c>
      <c r="F2" s="45" t="s">
        <v>9</v>
      </c>
      <c r="G2" s="261"/>
      <c r="H2" s="45" t="s">
        <v>50</v>
      </c>
      <c r="I2" s="45" t="s">
        <v>10</v>
      </c>
      <c r="J2" s="45" t="s">
        <v>11</v>
      </c>
      <c r="K2" s="45" t="s">
        <v>12</v>
      </c>
      <c r="L2" s="45" t="s">
        <v>13</v>
      </c>
      <c r="M2" s="45" t="s">
        <v>14</v>
      </c>
      <c r="N2" s="45" t="s">
        <v>15</v>
      </c>
      <c r="O2" s="11" t="s">
        <v>16</v>
      </c>
    </row>
    <row r="3" spans="1:15" ht="25.5" customHeight="1" thickBot="1" x14ac:dyDescent="0.4">
      <c r="A3" s="262" t="s">
        <v>55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4"/>
    </row>
    <row r="4" spans="1:15" x14ac:dyDescent="0.35">
      <c r="A4" s="265" t="s">
        <v>37</v>
      </c>
      <c r="B4" s="265"/>
      <c r="C4" s="265"/>
      <c r="D4" s="265"/>
      <c r="E4" s="265"/>
      <c r="F4" s="265"/>
      <c r="G4" s="265"/>
      <c r="H4" s="16"/>
      <c r="I4" s="16"/>
      <c r="J4" s="16"/>
      <c r="K4" s="16"/>
      <c r="L4" s="16"/>
      <c r="M4" s="16"/>
      <c r="N4" s="16"/>
      <c r="O4" s="16"/>
    </row>
    <row r="5" spans="1:15" x14ac:dyDescent="0.35">
      <c r="A5" s="40">
        <v>15</v>
      </c>
      <c r="B5" s="43" t="s">
        <v>31</v>
      </c>
      <c r="C5" s="40">
        <v>24</v>
      </c>
      <c r="D5" s="44">
        <v>6.3</v>
      </c>
      <c r="E5" s="44">
        <v>6.4</v>
      </c>
      <c r="F5" s="44">
        <v>0</v>
      </c>
      <c r="G5" s="44">
        <v>82</v>
      </c>
      <c r="H5" s="44">
        <v>8.0000000000000002E-3</v>
      </c>
      <c r="I5" s="44">
        <v>0.16</v>
      </c>
      <c r="J5" s="44">
        <v>50</v>
      </c>
      <c r="K5" s="44">
        <v>0.1</v>
      </c>
      <c r="L5" s="44">
        <v>240</v>
      </c>
      <c r="M5" s="44">
        <v>141</v>
      </c>
      <c r="N5" s="44">
        <v>13</v>
      </c>
      <c r="O5" s="44">
        <v>0.16</v>
      </c>
    </row>
    <row r="6" spans="1:15" ht="54" x14ac:dyDescent="0.35">
      <c r="A6" s="40">
        <v>181</v>
      </c>
      <c r="B6" s="43" t="s">
        <v>74</v>
      </c>
      <c r="C6" s="40">
        <v>250</v>
      </c>
      <c r="D6" s="44">
        <v>6.9</v>
      </c>
      <c r="E6" s="44">
        <v>12.2</v>
      </c>
      <c r="F6" s="44">
        <v>48.1</v>
      </c>
      <c r="G6" s="44">
        <v>330</v>
      </c>
      <c r="H6" s="44">
        <v>0.09</v>
      </c>
      <c r="I6" s="44">
        <v>1.19</v>
      </c>
      <c r="J6" s="44">
        <v>66</v>
      </c>
      <c r="K6" s="44">
        <v>0.59</v>
      </c>
      <c r="L6" s="44">
        <v>152</v>
      </c>
      <c r="M6" s="44">
        <v>134</v>
      </c>
      <c r="N6" s="44">
        <v>22.7</v>
      </c>
      <c r="O6" s="44">
        <v>0.56000000000000005</v>
      </c>
    </row>
    <row r="7" spans="1:15" ht="36" x14ac:dyDescent="0.35">
      <c r="A7" s="40">
        <v>382</v>
      </c>
      <c r="B7" s="43" t="s">
        <v>27</v>
      </c>
      <c r="C7" s="40">
        <v>200</v>
      </c>
      <c r="D7" s="44">
        <v>4</v>
      </c>
      <c r="E7" s="44">
        <v>3.5</v>
      </c>
      <c r="F7" s="44">
        <v>17.5</v>
      </c>
      <c r="G7" s="44">
        <v>118</v>
      </c>
      <c r="H7" s="44">
        <v>0.04</v>
      </c>
      <c r="I7" s="44">
        <v>1.5</v>
      </c>
      <c r="J7" s="44">
        <v>24</v>
      </c>
      <c r="K7" s="44">
        <v>0</v>
      </c>
      <c r="L7" s="44">
        <v>152</v>
      </c>
      <c r="M7" s="44">
        <v>124</v>
      </c>
      <c r="N7" s="44">
        <v>21</v>
      </c>
      <c r="O7" s="44">
        <v>0.4</v>
      </c>
    </row>
    <row r="8" spans="1:15" ht="39.75" customHeight="1" x14ac:dyDescent="0.35">
      <c r="A8" s="40"/>
      <c r="B8" s="43" t="s">
        <v>21</v>
      </c>
      <c r="C8" s="40">
        <v>90</v>
      </c>
      <c r="D8" s="44">
        <v>5.9</v>
      </c>
      <c r="E8" s="44">
        <v>1.08</v>
      </c>
      <c r="F8" s="44">
        <v>30</v>
      </c>
      <c r="G8" s="44">
        <v>156</v>
      </c>
      <c r="H8" s="44">
        <v>0.16</v>
      </c>
      <c r="I8" s="44">
        <v>0</v>
      </c>
      <c r="J8" s="44">
        <v>0</v>
      </c>
      <c r="K8" s="44">
        <v>1.2</v>
      </c>
      <c r="L8" s="44">
        <v>31.5</v>
      </c>
      <c r="M8" s="44">
        <v>142</v>
      </c>
      <c r="N8" s="44">
        <v>42.3</v>
      </c>
      <c r="O8" s="44">
        <v>3.5</v>
      </c>
    </row>
    <row r="9" spans="1:15" ht="36" x14ac:dyDescent="0.35">
      <c r="A9" s="40">
        <v>14</v>
      </c>
      <c r="B9" s="43" t="s">
        <v>22</v>
      </c>
      <c r="C9" s="40">
        <v>20</v>
      </c>
      <c r="D9" s="44">
        <v>0.16</v>
      </c>
      <c r="E9" s="44">
        <v>14.5</v>
      </c>
      <c r="F9" s="44">
        <v>0.26</v>
      </c>
      <c r="G9" s="44">
        <v>132</v>
      </c>
      <c r="H9" s="44">
        <v>0</v>
      </c>
      <c r="I9" s="44">
        <v>0</v>
      </c>
      <c r="J9" s="44">
        <v>80</v>
      </c>
      <c r="K9" s="44">
        <v>0.22</v>
      </c>
      <c r="L9" s="44">
        <v>2.4</v>
      </c>
      <c r="M9" s="44">
        <v>6</v>
      </c>
      <c r="N9" s="44">
        <v>0</v>
      </c>
      <c r="O9" s="44">
        <v>0.04</v>
      </c>
    </row>
    <row r="10" spans="1:15" ht="15" customHeight="1" x14ac:dyDescent="0.35">
      <c r="A10" s="13"/>
      <c r="B10" s="13"/>
      <c r="C10" s="13"/>
      <c r="D10" s="61">
        <f t="shared" ref="D10:O10" si="0">SUM(D5:D9)</f>
        <v>23.26</v>
      </c>
      <c r="E10" s="61">
        <f t="shared" si="0"/>
        <v>37.68</v>
      </c>
      <c r="F10" s="61">
        <f t="shared" si="0"/>
        <v>95.86</v>
      </c>
      <c r="G10" s="61">
        <f t="shared" si="0"/>
        <v>818</v>
      </c>
      <c r="H10" s="61">
        <f t="shared" si="0"/>
        <v>0.29800000000000004</v>
      </c>
      <c r="I10" s="61">
        <f t="shared" si="0"/>
        <v>2.8499999999999996</v>
      </c>
      <c r="J10" s="61">
        <f t="shared" si="0"/>
        <v>220</v>
      </c>
      <c r="K10" s="61">
        <f t="shared" si="0"/>
        <v>2.11</v>
      </c>
      <c r="L10" s="61">
        <f t="shared" si="0"/>
        <v>577.9</v>
      </c>
      <c r="M10" s="61">
        <f t="shared" si="0"/>
        <v>547</v>
      </c>
      <c r="N10" s="61">
        <f t="shared" si="0"/>
        <v>99</v>
      </c>
      <c r="O10" s="61">
        <f t="shared" si="0"/>
        <v>4.66</v>
      </c>
    </row>
    <row r="11" spans="1:15" x14ac:dyDescent="0.35">
      <c r="A11" s="247" t="s">
        <v>52</v>
      </c>
      <c r="B11" s="247"/>
      <c r="C11" s="247"/>
      <c r="D11" s="247"/>
      <c r="E11" s="247"/>
      <c r="F11" s="247"/>
      <c r="G11" s="247"/>
      <c r="H11" s="13"/>
      <c r="I11" s="13"/>
      <c r="J11" s="13"/>
      <c r="K11" s="13"/>
      <c r="L11" s="13"/>
      <c r="M11" s="13"/>
      <c r="N11" s="13"/>
      <c r="O11" s="13"/>
    </row>
    <row r="12" spans="1:15" ht="25.5" customHeight="1" x14ac:dyDescent="0.35">
      <c r="A12" s="42">
        <v>338</v>
      </c>
      <c r="B12" s="27" t="s">
        <v>70</v>
      </c>
      <c r="C12" s="40">
        <v>300</v>
      </c>
      <c r="D12" s="40">
        <v>1.2</v>
      </c>
      <c r="E12" s="40">
        <v>1.2</v>
      </c>
      <c r="F12" s="40">
        <v>19.600000000000001</v>
      </c>
      <c r="G12" s="40">
        <v>141</v>
      </c>
      <c r="H12" s="40">
        <v>0.09</v>
      </c>
      <c r="I12" s="40">
        <v>30</v>
      </c>
      <c r="J12" s="40">
        <v>0</v>
      </c>
      <c r="K12" s="40">
        <v>0.6</v>
      </c>
      <c r="L12" s="40">
        <v>48</v>
      </c>
      <c r="M12" s="40">
        <v>33</v>
      </c>
      <c r="N12" s="40">
        <v>27</v>
      </c>
      <c r="O12" s="40">
        <v>6.6</v>
      </c>
    </row>
    <row r="13" spans="1:15" x14ac:dyDescent="0.35">
      <c r="A13" s="13"/>
      <c r="B13" s="21" t="s">
        <v>146</v>
      </c>
      <c r="C13" s="40">
        <v>30</v>
      </c>
      <c r="D13" s="44">
        <v>3.7</v>
      </c>
      <c r="E13" s="44">
        <v>1.3</v>
      </c>
      <c r="F13" s="44">
        <v>23</v>
      </c>
      <c r="G13" s="44">
        <v>113</v>
      </c>
      <c r="H13" s="44">
        <v>0.03</v>
      </c>
      <c r="I13" s="44">
        <v>0</v>
      </c>
      <c r="J13" s="44">
        <v>0.2</v>
      </c>
      <c r="K13" s="44">
        <v>0</v>
      </c>
      <c r="L13" s="44">
        <v>8.6999999999999993</v>
      </c>
      <c r="M13" s="44">
        <v>32</v>
      </c>
      <c r="N13" s="44">
        <v>6.6</v>
      </c>
      <c r="O13" s="44">
        <v>0.5</v>
      </c>
    </row>
    <row r="14" spans="1:15" ht="25.5" customHeight="1" x14ac:dyDescent="0.35">
      <c r="A14" s="13"/>
      <c r="B14" s="13"/>
      <c r="C14" s="13"/>
      <c r="D14" s="61">
        <f>D12+D13</f>
        <v>4.9000000000000004</v>
      </c>
      <c r="E14" s="61">
        <f t="shared" ref="E14:O14" si="1">E12+E13</f>
        <v>2.5</v>
      </c>
      <c r="F14" s="61">
        <f t="shared" si="1"/>
        <v>42.6</v>
      </c>
      <c r="G14" s="61">
        <f t="shared" si="1"/>
        <v>254</v>
      </c>
      <c r="H14" s="61">
        <f t="shared" si="1"/>
        <v>0.12</v>
      </c>
      <c r="I14" s="61">
        <f t="shared" si="1"/>
        <v>30</v>
      </c>
      <c r="J14" s="61">
        <f t="shared" si="1"/>
        <v>0.2</v>
      </c>
      <c r="K14" s="61">
        <f t="shared" si="1"/>
        <v>0.6</v>
      </c>
      <c r="L14" s="61">
        <f t="shared" si="1"/>
        <v>56.7</v>
      </c>
      <c r="M14" s="61">
        <f t="shared" si="1"/>
        <v>65</v>
      </c>
      <c r="N14" s="61">
        <f t="shared" si="1"/>
        <v>33.6</v>
      </c>
      <c r="O14" s="61">
        <f t="shared" si="1"/>
        <v>7.1</v>
      </c>
    </row>
    <row r="15" spans="1:15" ht="35.25" customHeight="1" x14ac:dyDescent="0.35">
      <c r="A15" s="247" t="s">
        <v>38</v>
      </c>
      <c r="B15" s="247"/>
      <c r="C15" s="247"/>
      <c r="D15" s="247"/>
      <c r="E15" s="247"/>
      <c r="F15" s="247"/>
      <c r="G15" s="247"/>
      <c r="H15" s="13"/>
      <c r="I15" s="13"/>
      <c r="J15" s="13"/>
      <c r="K15" s="13"/>
      <c r="L15" s="13"/>
      <c r="M15" s="13"/>
      <c r="N15" s="13"/>
      <c r="O15" s="13"/>
    </row>
    <row r="16" spans="1:15" ht="42" customHeight="1" x14ac:dyDescent="0.35">
      <c r="A16" s="40" t="s">
        <v>94</v>
      </c>
      <c r="B16" s="102" t="s">
        <v>194</v>
      </c>
      <c r="C16" s="194">
        <v>100</v>
      </c>
      <c r="D16" s="194">
        <v>1</v>
      </c>
      <c r="E16" s="194">
        <v>0.1</v>
      </c>
      <c r="F16" s="194">
        <v>1.9</v>
      </c>
      <c r="G16" s="194">
        <v>22</v>
      </c>
      <c r="H16" s="194">
        <v>0.06</v>
      </c>
      <c r="I16" s="194">
        <v>17.5</v>
      </c>
      <c r="J16" s="194">
        <v>0</v>
      </c>
      <c r="K16" s="194">
        <v>0.7</v>
      </c>
      <c r="L16" s="194">
        <v>14</v>
      </c>
      <c r="M16" s="194">
        <v>26</v>
      </c>
      <c r="N16" s="194">
        <v>20</v>
      </c>
      <c r="O16" s="194">
        <v>0.9</v>
      </c>
    </row>
    <row r="17" spans="1:18" ht="63.75" customHeight="1" x14ac:dyDescent="0.35">
      <c r="A17" s="182">
        <v>96</v>
      </c>
      <c r="B17" s="102" t="s">
        <v>73</v>
      </c>
      <c r="C17" s="182" t="s">
        <v>119</v>
      </c>
      <c r="D17" s="115">
        <v>2.4</v>
      </c>
      <c r="E17" s="115">
        <v>6.1</v>
      </c>
      <c r="F17" s="115">
        <v>14.4</v>
      </c>
      <c r="G17" s="115">
        <v>128</v>
      </c>
      <c r="H17" s="115">
        <v>0.1</v>
      </c>
      <c r="I17" s="115">
        <v>10</v>
      </c>
      <c r="J17" s="115">
        <v>0</v>
      </c>
      <c r="K17" s="115">
        <v>1.2</v>
      </c>
      <c r="L17" s="115">
        <v>34.9</v>
      </c>
      <c r="M17" s="115">
        <v>68</v>
      </c>
      <c r="N17" s="115">
        <v>55.8</v>
      </c>
      <c r="O17" s="115">
        <v>4.8</v>
      </c>
    </row>
    <row r="18" spans="1:18" ht="36.75" customHeight="1" x14ac:dyDescent="0.35">
      <c r="A18" s="138" t="s">
        <v>198</v>
      </c>
      <c r="B18" s="139" t="s">
        <v>211</v>
      </c>
      <c r="C18" s="138">
        <v>100</v>
      </c>
      <c r="D18" s="140">
        <v>15</v>
      </c>
      <c r="E18" s="140">
        <v>20.48</v>
      </c>
      <c r="F18" s="140">
        <v>12.01</v>
      </c>
      <c r="G18" s="140">
        <v>292.70999999999998</v>
      </c>
      <c r="H18" s="140">
        <v>0.06</v>
      </c>
      <c r="I18" s="140">
        <v>0</v>
      </c>
      <c r="J18" s="140">
        <v>36.36</v>
      </c>
      <c r="K18" s="140">
        <v>3.23</v>
      </c>
      <c r="L18" s="140">
        <v>11.66</v>
      </c>
      <c r="M18" s="140">
        <v>154.30000000000001</v>
      </c>
      <c r="N18" s="140">
        <v>27.81</v>
      </c>
      <c r="O18" s="140">
        <v>2.46</v>
      </c>
      <c r="R18" s="91"/>
    </row>
    <row r="19" spans="1:18" ht="36" x14ac:dyDescent="0.35">
      <c r="A19" s="138">
        <v>143</v>
      </c>
      <c r="B19" s="139" t="s">
        <v>199</v>
      </c>
      <c r="C19" s="138">
        <v>250</v>
      </c>
      <c r="D19" s="140">
        <v>4.3</v>
      </c>
      <c r="E19" s="140">
        <v>26.2</v>
      </c>
      <c r="F19" s="140">
        <v>20.48</v>
      </c>
      <c r="G19" s="140">
        <v>338.09</v>
      </c>
      <c r="H19" s="140">
        <v>0.14000000000000001</v>
      </c>
      <c r="I19" s="140">
        <v>29.78</v>
      </c>
      <c r="J19" s="140">
        <v>109.5</v>
      </c>
      <c r="K19" s="140">
        <v>4.78</v>
      </c>
      <c r="L19" s="140">
        <v>88.48</v>
      </c>
      <c r="M19" s="140">
        <v>107.1</v>
      </c>
      <c r="N19" s="140">
        <v>38.71</v>
      </c>
      <c r="O19" s="140">
        <v>1.43</v>
      </c>
    </row>
    <row r="20" spans="1:18" ht="24" customHeight="1" x14ac:dyDescent="0.35">
      <c r="A20" s="40">
        <v>389</v>
      </c>
      <c r="B20" s="43" t="s">
        <v>143</v>
      </c>
      <c r="C20" s="40">
        <v>200</v>
      </c>
      <c r="D20" s="44">
        <v>1</v>
      </c>
      <c r="E20" s="44">
        <v>0</v>
      </c>
      <c r="F20" s="44">
        <v>20</v>
      </c>
      <c r="G20" s="44">
        <v>84</v>
      </c>
      <c r="H20" s="44">
        <v>0.02</v>
      </c>
      <c r="I20" s="44">
        <v>4</v>
      </c>
      <c r="J20" s="44">
        <v>0</v>
      </c>
      <c r="K20" s="44">
        <v>0.2</v>
      </c>
      <c r="L20" s="44">
        <v>14</v>
      </c>
      <c r="M20" s="44">
        <v>4</v>
      </c>
      <c r="N20" s="44">
        <v>8</v>
      </c>
      <c r="O20" s="44">
        <v>2.8</v>
      </c>
    </row>
    <row r="21" spans="1:18" ht="23.25" customHeight="1" x14ac:dyDescent="0.35">
      <c r="A21" s="40"/>
      <c r="B21" s="102" t="s">
        <v>193</v>
      </c>
      <c r="C21" s="40">
        <v>100</v>
      </c>
      <c r="D21" s="44">
        <v>6.6</v>
      </c>
      <c r="E21" s="44">
        <v>1.2</v>
      </c>
      <c r="F21" s="44">
        <v>33.4</v>
      </c>
      <c r="G21" s="44">
        <v>174</v>
      </c>
      <c r="H21" s="44">
        <v>0.18</v>
      </c>
      <c r="I21" s="44">
        <v>0</v>
      </c>
      <c r="J21" s="44">
        <v>0</v>
      </c>
      <c r="K21" s="44">
        <v>1.4</v>
      </c>
      <c r="L21" s="44">
        <v>45</v>
      </c>
      <c r="M21" s="44">
        <v>158</v>
      </c>
      <c r="N21" s="44">
        <v>47</v>
      </c>
      <c r="O21" s="44">
        <v>3.9</v>
      </c>
    </row>
    <row r="22" spans="1:18" x14ac:dyDescent="0.35">
      <c r="A22" s="40"/>
      <c r="B22" s="43" t="s">
        <v>69</v>
      </c>
      <c r="C22" s="40">
        <v>80</v>
      </c>
      <c r="D22" s="44">
        <v>5.4</v>
      </c>
      <c r="E22" s="44">
        <v>1.04</v>
      </c>
      <c r="F22" s="44">
        <v>32</v>
      </c>
      <c r="G22" s="44">
        <v>161</v>
      </c>
      <c r="H22" s="44">
        <v>0.14000000000000001</v>
      </c>
      <c r="I22" s="44">
        <v>0</v>
      </c>
      <c r="J22" s="44">
        <v>0</v>
      </c>
      <c r="K22" s="44">
        <v>1.1000000000000001</v>
      </c>
      <c r="L22" s="44">
        <v>37.6</v>
      </c>
      <c r="M22" s="44">
        <v>125.6</v>
      </c>
      <c r="N22" s="44">
        <v>39</v>
      </c>
      <c r="O22" s="44">
        <v>3.1</v>
      </c>
    </row>
    <row r="23" spans="1:18" x14ac:dyDescent="0.35">
      <c r="A23" s="13"/>
      <c r="B23" s="13"/>
      <c r="C23" s="13"/>
      <c r="D23" s="61">
        <f>D16+D17+D18+D19+D20+D21+D22</f>
        <v>35.699999999999996</v>
      </c>
      <c r="E23" s="61">
        <f t="shared" ref="E23:O23" si="2">E16+E17+E18+E19+E20+E21+E22</f>
        <v>55.12</v>
      </c>
      <c r="F23" s="61">
        <f t="shared" si="2"/>
        <v>134.19</v>
      </c>
      <c r="G23" s="61">
        <f t="shared" si="2"/>
        <v>1199.8</v>
      </c>
      <c r="H23" s="61">
        <f t="shared" si="2"/>
        <v>0.70000000000000007</v>
      </c>
      <c r="I23" s="61">
        <f t="shared" si="2"/>
        <v>61.28</v>
      </c>
      <c r="J23" s="61">
        <f t="shared" si="2"/>
        <v>145.86000000000001</v>
      </c>
      <c r="K23" s="61">
        <f t="shared" si="2"/>
        <v>12.61</v>
      </c>
      <c r="L23" s="61">
        <f t="shared" si="2"/>
        <v>245.64000000000001</v>
      </c>
      <c r="M23" s="61">
        <f t="shared" si="2"/>
        <v>643</v>
      </c>
      <c r="N23" s="61">
        <f t="shared" si="2"/>
        <v>236.32</v>
      </c>
      <c r="O23" s="61">
        <f t="shared" si="2"/>
        <v>19.39</v>
      </c>
    </row>
    <row r="24" spans="1:18" ht="30" customHeight="1" x14ac:dyDescent="0.35">
      <c r="A24" s="247" t="s">
        <v>30</v>
      </c>
      <c r="B24" s="247"/>
      <c r="C24" s="247"/>
      <c r="D24" s="247"/>
      <c r="E24" s="247"/>
      <c r="F24" s="247"/>
      <c r="G24" s="247"/>
      <c r="H24" s="13"/>
      <c r="I24" s="13"/>
      <c r="J24" s="13"/>
      <c r="K24" s="13"/>
      <c r="L24" s="13"/>
      <c r="M24" s="13"/>
      <c r="N24" s="13"/>
      <c r="O24" s="13"/>
    </row>
    <row r="25" spans="1:18" ht="28.5" customHeight="1" x14ac:dyDescent="0.35">
      <c r="A25" s="40">
        <v>243</v>
      </c>
      <c r="B25" s="38" t="s">
        <v>159</v>
      </c>
      <c r="C25" s="121">
        <v>87</v>
      </c>
      <c r="D25" s="44">
        <v>8.6999999999999993</v>
      </c>
      <c r="E25" s="44">
        <v>24.6</v>
      </c>
      <c r="F25" s="44">
        <v>0.4</v>
      </c>
      <c r="G25" s="44">
        <v>259</v>
      </c>
      <c r="H25" s="44">
        <v>0.1</v>
      </c>
      <c r="I25" s="44">
        <v>0</v>
      </c>
      <c r="J25" s="44">
        <v>31.6</v>
      </c>
      <c r="K25" s="44">
        <v>0.4</v>
      </c>
      <c r="L25" s="44">
        <v>29.2</v>
      </c>
      <c r="M25" s="44">
        <v>128</v>
      </c>
      <c r="N25" s="44">
        <v>15.8</v>
      </c>
      <c r="O25" s="44">
        <v>1.4</v>
      </c>
      <c r="R25" s="91"/>
    </row>
    <row r="26" spans="1:18" ht="59.25" customHeight="1" x14ac:dyDescent="0.35">
      <c r="A26" s="40">
        <v>223</v>
      </c>
      <c r="B26" s="43" t="s">
        <v>71</v>
      </c>
      <c r="C26" s="121">
        <v>250</v>
      </c>
      <c r="D26" s="44">
        <v>36.5</v>
      </c>
      <c r="E26" s="44">
        <v>27.6</v>
      </c>
      <c r="F26" s="44">
        <v>70</v>
      </c>
      <c r="G26" s="44">
        <v>675</v>
      </c>
      <c r="H26" s="44">
        <v>0.1</v>
      </c>
      <c r="I26" s="44">
        <v>1.1000000000000001</v>
      </c>
      <c r="J26" s="44">
        <v>162</v>
      </c>
      <c r="K26" s="44">
        <v>1</v>
      </c>
      <c r="L26" s="44">
        <v>488</v>
      </c>
      <c r="M26" s="44">
        <v>537</v>
      </c>
      <c r="N26" s="44">
        <v>66</v>
      </c>
      <c r="O26" s="44">
        <v>1.6</v>
      </c>
      <c r="R26" s="91"/>
    </row>
    <row r="27" spans="1:18" ht="59.25" customHeight="1" x14ac:dyDescent="0.35">
      <c r="A27" s="40">
        <v>205</v>
      </c>
      <c r="B27" s="43" t="s">
        <v>161</v>
      </c>
      <c r="C27" s="121">
        <v>190</v>
      </c>
      <c r="D27" s="44">
        <v>6.5</v>
      </c>
      <c r="E27" s="44">
        <v>7.6</v>
      </c>
      <c r="F27" s="44">
        <v>36.1</v>
      </c>
      <c r="G27" s="44">
        <v>238</v>
      </c>
      <c r="H27" s="44">
        <v>0.09</v>
      </c>
      <c r="I27" s="44">
        <v>3.4</v>
      </c>
      <c r="J27" s="44">
        <v>0</v>
      </c>
      <c r="K27" s="44">
        <v>3.9</v>
      </c>
      <c r="L27" s="44">
        <v>24.5</v>
      </c>
      <c r="M27" s="44">
        <v>63.8</v>
      </c>
      <c r="N27" s="44">
        <v>20</v>
      </c>
      <c r="O27" s="44">
        <v>1.3</v>
      </c>
      <c r="R27" s="91"/>
    </row>
    <row r="28" spans="1:18" ht="39" customHeight="1" x14ac:dyDescent="0.35">
      <c r="A28" s="40" t="s">
        <v>160</v>
      </c>
      <c r="B28" s="43" t="s">
        <v>107</v>
      </c>
      <c r="C28" s="121">
        <v>100</v>
      </c>
      <c r="D28" s="44">
        <v>2.7</v>
      </c>
      <c r="E28" s="44">
        <v>7.1</v>
      </c>
      <c r="F28" s="44">
        <v>14.5</v>
      </c>
      <c r="G28" s="44">
        <v>133</v>
      </c>
      <c r="H28" s="44">
        <v>0.03</v>
      </c>
      <c r="I28" s="44">
        <v>4.5999999999999996</v>
      </c>
      <c r="J28" s="44">
        <v>0</v>
      </c>
      <c r="K28" s="44">
        <v>14.8</v>
      </c>
      <c r="L28" s="44">
        <v>90.9</v>
      </c>
      <c r="M28" s="44">
        <v>55.8</v>
      </c>
      <c r="N28" s="44">
        <v>18.100000000000001</v>
      </c>
      <c r="O28" s="44">
        <v>0.7</v>
      </c>
    </row>
    <row r="29" spans="1:18" ht="21" customHeight="1" x14ac:dyDescent="0.35">
      <c r="A29" s="40">
        <v>376</v>
      </c>
      <c r="B29" s="43" t="s">
        <v>20</v>
      </c>
      <c r="C29" s="44" t="s">
        <v>19</v>
      </c>
      <c r="D29" s="44">
        <v>7.0000000000000007E-2</v>
      </c>
      <c r="E29" s="44">
        <v>0.02</v>
      </c>
      <c r="F29" s="44">
        <v>15</v>
      </c>
      <c r="G29" s="44">
        <v>60</v>
      </c>
      <c r="H29" s="44">
        <v>0</v>
      </c>
      <c r="I29" s="44">
        <v>0.03</v>
      </c>
      <c r="J29" s="44">
        <v>0</v>
      </c>
      <c r="K29" s="44">
        <v>0</v>
      </c>
      <c r="L29" s="44">
        <v>11</v>
      </c>
      <c r="M29" s="44">
        <v>2.8</v>
      </c>
      <c r="N29" s="44">
        <v>1.4</v>
      </c>
      <c r="O29" s="44">
        <v>0.2</v>
      </c>
    </row>
    <row r="30" spans="1:18" ht="24" customHeight="1" x14ac:dyDescent="0.35">
      <c r="A30" s="40"/>
      <c r="B30" s="43" t="s">
        <v>24</v>
      </c>
      <c r="C30" s="121">
        <v>70</v>
      </c>
      <c r="D30" s="44">
        <v>4.7</v>
      </c>
      <c r="E30" s="44">
        <v>0.9</v>
      </c>
      <c r="F30" s="44">
        <v>28</v>
      </c>
      <c r="G30" s="44">
        <v>140</v>
      </c>
      <c r="H30" s="44">
        <v>0.12</v>
      </c>
      <c r="I30" s="44">
        <v>0</v>
      </c>
      <c r="J30" s="44">
        <v>0</v>
      </c>
      <c r="K30" s="44">
        <v>0.9</v>
      </c>
      <c r="L30" s="44">
        <v>33</v>
      </c>
      <c r="M30" s="44">
        <v>110</v>
      </c>
      <c r="N30" s="44">
        <v>34</v>
      </c>
      <c r="O30" s="44">
        <v>2.7</v>
      </c>
    </row>
    <row r="31" spans="1:18" x14ac:dyDescent="0.35">
      <c r="A31" s="40"/>
      <c r="B31" s="102" t="s">
        <v>193</v>
      </c>
      <c r="C31" s="121">
        <v>60</v>
      </c>
      <c r="D31" s="44">
        <v>3.9</v>
      </c>
      <c r="E31" s="44">
        <v>0.7</v>
      </c>
      <c r="F31" s="44">
        <v>20</v>
      </c>
      <c r="G31" s="44">
        <v>104</v>
      </c>
      <c r="H31" s="44">
        <v>0.1</v>
      </c>
      <c r="I31" s="44">
        <v>0</v>
      </c>
      <c r="J31" s="44">
        <v>0</v>
      </c>
      <c r="K31" s="44">
        <v>0.8</v>
      </c>
      <c r="L31" s="44">
        <v>21</v>
      </c>
      <c r="M31" s="44">
        <v>95</v>
      </c>
      <c r="N31" s="44">
        <v>28</v>
      </c>
      <c r="O31" s="44">
        <v>2.2999999999999998</v>
      </c>
    </row>
    <row r="32" spans="1:18" x14ac:dyDescent="0.35">
      <c r="A32" s="13"/>
      <c r="B32" s="13"/>
      <c r="C32" s="62"/>
      <c r="D32" s="61">
        <f t="shared" ref="D32:O32" si="3">SUM(D25:D31)</f>
        <v>63.070000000000007</v>
      </c>
      <c r="E32" s="61">
        <f t="shared" si="3"/>
        <v>68.52000000000001</v>
      </c>
      <c r="F32" s="61">
        <f t="shared" si="3"/>
        <v>184</v>
      </c>
      <c r="G32" s="61">
        <f t="shared" si="3"/>
        <v>1609</v>
      </c>
      <c r="H32" s="61">
        <f t="shared" si="3"/>
        <v>0.54</v>
      </c>
      <c r="I32" s="61">
        <f t="shared" si="3"/>
        <v>9.129999999999999</v>
      </c>
      <c r="J32" s="61">
        <f t="shared" si="3"/>
        <v>193.6</v>
      </c>
      <c r="K32" s="61">
        <f t="shared" si="3"/>
        <v>21.8</v>
      </c>
      <c r="L32" s="61">
        <f t="shared" si="3"/>
        <v>697.6</v>
      </c>
      <c r="M32" s="61">
        <f t="shared" si="3"/>
        <v>992.39999999999986</v>
      </c>
      <c r="N32" s="61">
        <f t="shared" si="3"/>
        <v>183.3</v>
      </c>
      <c r="O32" s="61">
        <f t="shared" si="3"/>
        <v>10.199999999999999</v>
      </c>
    </row>
    <row r="33" spans="1:18" ht="36.75" customHeight="1" x14ac:dyDescent="0.35">
      <c r="A33" s="247" t="s">
        <v>36</v>
      </c>
      <c r="B33" s="247"/>
      <c r="C33" s="247"/>
      <c r="D33" s="247"/>
      <c r="E33" s="247"/>
      <c r="F33" s="247"/>
      <c r="G33" s="247"/>
      <c r="H33" s="13"/>
      <c r="I33" s="13"/>
      <c r="J33" s="13"/>
      <c r="K33" s="13"/>
      <c r="L33" s="13"/>
      <c r="M33" s="13"/>
      <c r="N33" s="13"/>
      <c r="O33" s="13"/>
    </row>
    <row r="34" spans="1:18" ht="39.75" customHeight="1" x14ac:dyDescent="0.35">
      <c r="A34" s="48">
        <v>386</v>
      </c>
      <c r="B34" s="48" t="s">
        <v>112</v>
      </c>
      <c r="C34" s="40">
        <v>200</v>
      </c>
      <c r="D34" s="44">
        <v>5.8</v>
      </c>
      <c r="E34" s="44">
        <v>5</v>
      </c>
      <c r="F34" s="44">
        <v>8.4</v>
      </c>
      <c r="G34" s="44">
        <v>102</v>
      </c>
      <c r="H34" s="44">
        <v>0.04</v>
      </c>
      <c r="I34" s="44">
        <v>0.6</v>
      </c>
      <c r="J34" s="44">
        <v>40</v>
      </c>
      <c r="K34" s="44">
        <v>0</v>
      </c>
      <c r="L34" s="44">
        <v>248</v>
      </c>
      <c r="M34" s="44">
        <v>184</v>
      </c>
      <c r="N34" s="44">
        <v>28</v>
      </c>
      <c r="O34" s="44">
        <v>0.2</v>
      </c>
      <c r="P34" s="92"/>
    </row>
    <row r="35" spans="1:18" x14ac:dyDescent="0.35">
      <c r="A35" s="13"/>
      <c r="B35" s="13"/>
      <c r="C35" s="13"/>
      <c r="D35" s="61">
        <f>D34</f>
        <v>5.8</v>
      </c>
      <c r="E35" s="61">
        <f t="shared" ref="E35:O35" si="4">E34</f>
        <v>5</v>
      </c>
      <c r="F35" s="61">
        <f t="shared" si="4"/>
        <v>8.4</v>
      </c>
      <c r="G35" s="61">
        <f t="shared" si="4"/>
        <v>102</v>
      </c>
      <c r="H35" s="61">
        <f t="shared" si="4"/>
        <v>0.04</v>
      </c>
      <c r="I35" s="61">
        <f t="shared" si="4"/>
        <v>0.6</v>
      </c>
      <c r="J35" s="61">
        <f t="shared" si="4"/>
        <v>40</v>
      </c>
      <c r="K35" s="61">
        <f t="shared" si="4"/>
        <v>0</v>
      </c>
      <c r="L35" s="61">
        <f t="shared" si="4"/>
        <v>248</v>
      </c>
      <c r="M35" s="61">
        <f t="shared" si="4"/>
        <v>184</v>
      </c>
      <c r="N35" s="61">
        <f t="shared" si="4"/>
        <v>28</v>
      </c>
      <c r="O35" s="61">
        <f t="shared" si="4"/>
        <v>0.2</v>
      </c>
      <c r="P35" s="92"/>
    </row>
    <row r="36" spans="1:18" x14ac:dyDescent="0.35">
      <c r="A36" s="13"/>
      <c r="B36" s="13"/>
      <c r="C36" s="13"/>
      <c r="D36" s="61">
        <f t="shared" ref="D36:O36" si="5">D10+D23+D14+D32+D35</f>
        <v>132.73000000000002</v>
      </c>
      <c r="E36" s="61">
        <f t="shared" si="5"/>
        <v>168.82</v>
      </c>
      <c r="F36" s="61">
        <f t="shared" si="5"/>
        <v>465.05</v>
      </c>
      <c r="G36" s="61">
        <f t="shared" si="5"/>
        <v>3982.8</v>
      </c>
      <c r="H36" s="61">
        <f t="shared" si="5"/>
        <v>1.6980000000000002</v>
      </c>
      <c r="I36" s="61">
        <f t="shared" si="5"/>
        <v>103.85999999999999</v>
      </c>
      <c r="J36" s="61">
        <f t="shared" si="5"/>
        <v>599.66</v>
      </c>
      <c r="K36" s="61">
        <f t="shared" si="5"/>
        <v>37.119999999999997</v>
      </c>
      <c r="L36" s="61">
        <f t="shared" si="5"/>
        <v>1825.8400000000001</v>
      </c>
      <c r="M36" s="61">
        <f t="shared" si="5"/>
        <v>2431.3999999999996</v>
      </c>
      <c r="N36" s="61">
        <f t="shared" si="5"/>
        <v>580.22</v>
      </c>
      <c r="O36" s="61">
        <f t="shared" si="5"/>
        <v>41.55</v>
      </c>
    </row>
    <row r="37" spans="1:18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R37" s="91"/>
    </row>
    <row r="38" spans="1:18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8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8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8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8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8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8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8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8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8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8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</sheetData>
  <mergeCells count="13">
    <mergeCell ref="L1:O1"/>
    <mergeCell ref="A1:A2"/>
    <mergeCell ref="B1:B2"/>
    <mergeCell ref="C1:C2"/>
    <mergeCell ref="D1:F1"/>
    <mergeCell ref="G1:G2"/>
    <mergeCell ref="H1:K1"/>
    <mergeCell ref="A3:O3"/>
    <mergeCell ref="A33:G33"/>
    <mergeCell ref="A24:G24"/>
    <mergeCell ref="A11:G11"/>
    <mergeCell ref="A15:G15"/>
    <mergeCell ref="A4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8" zoomScaleNormal="70" workbookViewId="0">
      <selection activeCell="A35" sqref="A35:O36"/>
    </sheetView>
  </sheetViews>
  <sheetFormatPr defaultColWidth="8.5546875" defaultRowHeight="15.6" x14ac:dyDescent="0.3"/>
  <cols>
    <col min="1" max="1" width="6.6640625" style="63" customWidth="1"/>
    <col min="2" max="2" width="14.88671875" style="63" customWidth="1"/>
    <col min="3" max="3" width="8.5546875" style="63"/>
    <col min="4" max="4" width="7.6640625" style="63" customWidth="1"/>
    <col min="5" max="5" width="8.109375" style="63" customWidth="1"/>
    <col min="6" max="6" width="8.6640625" style="63" customWidth="1"/>
    <col min="7" max="7" width="9.109375" style="63" customWidth="1"/>
    <col min="8" max="8" width="6.109375" style="63" customWidth="1"/>
    <col min="9" max="9" width="8.44140625" style="63" customWidth="1"/>
    <col min="10" max="10" width="8.109375" style="63" customWidth="1"/>
    <col min="11" max="11" width="7.33203125" style="63" customWidth="1"/>
    <col min="12" max="12" width="10.33203125" style="63" customWidth="1"/>
    <col min="13" max="13" width="10.44140625" style="63" customWidth="1"/>
    <col min="14" max="14" width="10.5546875" style="63" customWidth="1"/>
    <col min="15" max="16384" width="8.5546875" style="63"/>
  </cols>
  <sheetData>
    <row r="1" spans="1:15" x14ac:dyDescent="0.3">
      <c r="A1" s="268" t="s">
        <v>0</v>
      </c>
      <c r="B1" s="268" t="s">
        <v>1</v>
      </c>
      <c r="C1" s="268" t="s">
        <v>2</v>
      </c>
      <c r="D1" s="268" t="s">
        <v>3</v>
      </c>
      <c r="E1" s="268"/>
      <c r="F1" s="268"/>
      <c r="G1" s="268" t="s">
        <v>4</v>
      </c>
      <c r="H1" s="268" t="s">
        <v>5</v>
      </c>
      <c r="I1" s="268"/>
      <c r="J1" s="268"/>
      <c r="K1" s="268"/>
      <c r="L1" s="268" t="s">
        <v>6</v>
      </c>
      <c r="M1" s="268"/>
      <c r="N1" s="268"/>
      <c r="O1" s="268"/>
    </row>
    <row r="2" spans="1:15" ht="62.25" customHeight="1" x14ac:dyDescent="0.3">
      <c r="A2" s="268"/>
      <c r="B2" s="268"/>
      <c r="C2" s="268"/>
      <c r="D2" s="204" t="s">
        <v>7</v>
      </c>
      <c r="E2" s="204" t="s">
        <v>8</v>
      </c>
      <c r="F2" s="204" t="s">
        <v>9</v>
      </c>
      <c r="G2" s="268"/>
      <c r="H2" s="204" t="s">
        <v>51</v>
      </c>
      <c r="I2" s="204" t="s">
        <v>10</v>
      </c>
      <c r="J2" s="204" t="s">
        <v>11</v>
      </c>
      <c r="K2" s="204" t="s">
        <v>12</v>
      </c>
      <c r="L2" s="204" t="s">
        <v>13</v>
      </c>
      <c r="M2" s="204" t="s">
        <v>14</v>
      </c>
      <c r="N2" s="204" t="s">
        <v>15</v>
      </c>
      <c r="O2" s="204" t="s">
        <v>16</v>
      </c>
    </row>
    <row r="3" spans="1:15" x14ac:dyDescent="0.3">
      <c r="A3" s="269" t="s">
        <v>56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1"/>
    </row>
    <row r="4" spans="1:15" x14ac:dyDescent="0.3">
      <c r="A4" s="267" t="s">
        <v>37</v>
      </c>
      <c r="B4" s="267"/>
      <c r="C4" s="267"/>
      <c r="D4" s="267"/>
      <c r="E4" s="267"/>
      <c r="F4" s="267"/>
      <c r="G4" s="267"/>
      <c r="H4" s="5"/>
      <c r="I4" s="5"/>
      <c r="J4" s="5"/>
      <c r="K4" s="5"/>
      <c r="L4" s="5"/>
      <c r="M4" s="5"/>
      <c r="N4" s="5"/>
      <c r="O4" s="5"/>
    </row>
    <row r="5" spans="1:15" x14ac:dyDescent="0.3">
      <c r="A5" s="204">
        <v>216</v>
      </c>
      <c r="B5" s="166" t="s">
        <v>121</v>
      </c>
      <c r="C5" s="204">
        <v>100</v>
      </c>
      <c r="D5" s="183">
        <v>11.4</v>
      </c>
      <c r="E5" s="183">
        <v>15</v>
      </c>
      <c r="F5" s="183">
        <v>6</v>
      </c>
      <c r="G5" s="183">
        <v>206</v>
      </c>
      <c r="H5" s="183">
        <v>0.1</v>
      </c>
      <c r="I5" s="183">
        <v>0.2</v>
      </c>
      <c r="J5" s="183">
        <v>252</v>
      </c>
      <c r="K5" s="183">
        <v>0.6</v>
      </c>
      <c r="L5" s="183">
        <v>82</v>
      </c>
      <c r="M5" s="183">
        <v>179</v>
      </c>
      <c r="N5" s="183">
        <v>13.2</v>
      </c>
      <c r="O5" s="183">
        <v>2</v>
      </c>
    </row>
    <row r="6" spans="1:15" ht="34.5" customHeight="1" x14ac:dyDescent="0.3">
      <c r="A6" s="204">
        <v>182</v>
      </c>
      <c r="B6" s="76" t="s">
        <v>109</v>
      </c>
      <c r="C6" s="204">
        <v>250</v>
      </c>
      <c r="D6" s="183">
        <v>8.8000000000000007</v>
      </c>
      <c r="E6" s="183">
        <v>14.5</v>
      </c>
      <c r="F6" s="183">
        <v>50.3</v>
      </c>
      <c r="G6" s="183">
        <v>369</v>
      </c>
      <c r="H6" s="183">
        <v>0.22</v>
      </c>
      <c r="I6" s="183">
        <v>1.19</v>
      </c>
      <c r="J6" s="183">
        <v>66</v>
      </c>
      <c r="K6" s="183">
        <v>0.79</v>
      </c>
      <c r="L6" s="183">
        <v>173</v>
      </c>
      <c r="M6" s="183">
        <v>261</v>
      </c>
      <c r="N6" s="183">
        <v>68</v>
      </c>
      <c r="O6" s="183">
        <v>1.9</v>
      </c>
    </row>
    <row r="7" spans="1:15" ht="51.75" customHeight="1" x14ac:dyDescent="0.3">
      <c r="A7" s="204">
        <v>379</v>
      </c>
      <c r="B7" s="166" t="s">
        <v>206</v>
      </c>
      <c r="C7" s="204">
        <v>200</v>
      </c>
      <c r="D7" s="183">
        <v>3.1</v>
      </c>
      <c r="E7" s="183">
        <v>2.6</v>
      </c>
      <c r="F7" s="183">
        <v>15.9</v>
      </c>
      <c r="G7" s="183">
        <v>100</v>
      </c>
      <c r="H7" s="183">
        <v>0.04</v>
      </c>
      <c r="I7" s="183">
        <v>1.3</v>
      </c>
      <c r="J7" s="183">
        <v>20</v>
      </c>
      <c r="K7" s="183">
        <v>0</v>
      </c>
      <c r="L7" s="183">
        <v>125</v>
      </c>
      <c r="M7" s="183">
        <v>90</v>
      </c>
      <c r="N7" s="183">
        <v>14</v>
      </c>
      <c r="O7" s="183">
        <v>0.1</v>
      </c>
    </row>
    <row r="8" spans="1:15" ht="20.25" customHeight="1" x14ac:dyDescent="0.3">
      <c r="A8" s="204"/>
      <c r="B8" s="166" t="s">
        <v>223</v>
      </c>
      <c r="C8" s="204">
        <v>90</v>
      </c>
      <c r="D8" s="183">
        <v>4</v>
      </c>
      <c r="E8" s="183">
        <v>0.75</v>
      </c>
      <c r="F8" s="183">
        <v>20</v>
      </c>
      <c r="G8" s="183">
        <v>104</v>
      </c>
      <c r="H8" s="183">
        <v>0.1</v>
      </c>
      <c r="I8" s="183">
        <v>0</v>
      </c>
      <c r="J8" s="183">
        <v>0</v>
      </c>
      <c r="K8" s="183">
        <v>0.8</v>
      </c>
      <c r="L8" s="183">
        <v>21</v>
      </c>
      <c r="M8" s="183">
        <v>95</v>
      </c>
      <c r="N8" s="183">
        <v>28</v>
      </c>
      <c r="O8" s="183">
        <v>2.2999999999999998</v>
      </c>
    </row>
    <row r="9" spans="1:15" ht="36.75" customHeight="1" x14ac:dyDescent="0.3">
      <c r="A9" s="204">
        <v>14</v>
      </c>
      <c r="B9" s="166" t="s">
        <v>22</v>
      </c>
      <c r="C9" s="204">
        <v>20</v>
      </c>
      <c r="D9" s="183">
        <v>0.16</v>
      </c>
      <c r="E9" s="183">
        <v>14.5</v>
      </c>
      <c r="F9" s="183">
        <v>0.26</v>
      </c>
      <c r="G9" s="183">
        <v>132</v>
      </c>
      <c r="H9" s="183">
        <v>0</v>
      </c>
      <c r="I9" s="183">
        <v>0</v>
      </c>
      <c r="J9" s="183">
        <v>80</v>
      </c>
      <c r="K9" s="183">
        <v>0.22</v>
      </c>
      <c r="L9" s="183">
        <v>2.4</v>
      </c>
      <c r="M9" s="183">
        <v>6</v>
      </c>
      <c r="N9" s="183">
        <v>0</v>
      </c>
      <c r="O9" s="183">
        <v>0.04</v>
      </c>
    </row>
    <row r="10" spans="1:15" x14ac:dyDescent="0.3">
      <c r="A10" s="5"/>
      <c r="B10" s="5"/>
      <c r="C10" s="5"/>
      <c r="D10" s="67">
        <f>D5+D6+D7+D8+D9</f>
        <v>27.460000000000004</v>
      </c>
      <c r="E10" s="67">
        <f t="shared" ref="E10:O10" si="0">E5+E6+E7+E8+E9</f>
        <v>47.35</v>
      </c>
      <c r="F10" s="67">
        <f t="shared" si="0"/>
        <v>92.460000000000008</v>
      </c>
      <c r="G10" s="67">
        <f t="shared" si="0"/>
        <v>911</v>
      </c>
      <c r="H10" s="67">
        <f t="shared" si="0"/>
        <v>0.45999999999999996</v>
      </c>
      <c r="I10" s="67">
        <f t="shared" si="0"/>
        <v>2.69</v>
      </c>
      <c r="J10" s="67">
        <f t="shared" si="0"/>
        <v>418</v>
      </c>
      <c r="K10" s="67">
        <f t="shared" si="0"/>
        <v>2.4100000000000006</v>
      </c>
      <c r="L10" s="67">
        <f t="shared" si="0"/>
        <v>403.4</v>
      </c>
      <c r="M10" s="67">
        <f t="shared" si="0"/>
        <v>631</v>
      </c>
      <c r="N10" s="67">
        <f t="shared" si="0"/>
        <v>123.2</v>
      </c>
      <c r="O10" s="67">
        <f t="shared" si="0"/>
        <v>6.34</v>
      </c>
    </row>
    <row r="11" spans="1:15" x14ac:dyDescent="0.3">
      <c r="A11" s="267" t="s">
        <v>53</v>
      </c>
      <c r="B11" s="267"/>
      <c r="C11" s="267"/>
      <c r="D11" s="267"/>
      <c r="E11" s="267"/>
      <c r="F11" s="267"/>
      <c r="G11" s="267"/>
      <c r="H11" s="5"/>
      <c r="I11" s="5"/>
      <c r="J11" s="5"/>
      <c r="K11" s="5"/>
      <c r="L11" s="5"/>
      <c r="M11" s="5"/>
      <c r="N11" s="5"/>
      <c r="O11" s="5"/>
    </row>
    <row r="12" spans="1:15" ht="23.25" customHeight="1" x14ac:dyDescent="0.3">
      <c r="A12" s="168">
        <v>385</v>
      </c>
      <c r="B12" s="145" t="s">
        <v>170</v>
      </c>
      <c r="C12" s="168">
        <v>200</v>
      </c>
      <c r="D12" s="137">
        <v>5.8</v>
      </c>
      <c r="E12" s="137">
        <v>5</v>
      </c>
      <c r="F12" s="137">
        <v>9.6</v>
      </c>
      <c r="G12" s="137">
        <v>107</v>
      </c>
      <c r="H12" s="137">
        <v>0.08</v>
      </c>
      <c r="I12" s="137">
        <v>2.6</v>
      </c>
      <c r="J12" s="137">
        <v>40</v>
      </c>
      <c r="K12" s="137">
        <v>0</v>
      </c>
      <c r="L12" s="137">
        <v>240</v>
      </c>
      <c r="M12" s="137">
        <v>180</v>
      </c>
      <c r="N12" s="137">
        <v>28</v>
      </c>
      <c r="O12" s="137">
        <v>0.2</v>
      </c>
    </row>
    <row r="13" spans="1:15" ht="39" customHeight="1" x14ac:dyDescent="0.3">
      <c r="A13" s="204">
        <v>410</v>
      </c>
      <c r="B13" s="166" t="s">
        <v>33</v>
      </c>
      <c r="C13" s="204">
        <v>150</v>
      </c>
      <c r="D13" s="204">
        <v>18.399999999999999</v>
      </c>
      <c r="E13" s="204">
        <v>10.9</v>
      </c>
      <c r="F13" s="204">
        <v>58.4</v>
      </c>
      <c r="G13" s="204">
        <v>404</v>
      </c>
      <c r="H13" s="204">
        <v>1.6</v>
      </c>
      <c r="I13" s="204">
        <v>0.08</v>
      </c>
      <c r="J13" s="204">
        <v>68</v>
      </c>
      <c r="K13" s="204">
        <v>1.9</v>
      </c>
      <c r="L13" s="204">
        <v>101</v>
      </c>
      <c r="M13" s="204">
        <v>180</v>
      </c>
      <c r="N13" s="204">
        <v>43.2</v>
      </c>
      <c r="O13" s="204">
        <v>1.8</v>
      </c>
    </row>
    <row r="14" spans="1:15" ht="17.25" customHeight="1" x14ac:dyDescent="0.3">
      <c r="A14" s="5"/>
      <c r="B14" s="5"/>
      <c r="C14" s="5"/>
      <c r="D14" s="67">
        <f t="shared" ref="D14:O14" si="1">SUM(D12:D13)</f>
        <v>24.2</v>
      </c>
      <c r="E14" s="67">
        <f t="shared" si="1"/>
        <v>15.9</v>
      </c>
      <c r="F14" s="67">
        <f t="shared" si="1"/>
        <v>68</v>
      </c>
      <c r="G14" s="67">
        <f t="shared" si="1"/>
        <v>511</v>
      </c>
      <c r="H14" s="67">
        <f t="shared" si="1"/>
        <v>1.6800000000000002</v>
      </c>
      <c r="I14" s="67">
        <f t="shared" si="1"/>
        <v>2.68</v>
      </c>
      <c r="J14" s="67">
        <f t="shared" si="1"/>
        <v>108</v>
      </c>
      <c r="K14" s="67">
        <f t="shared" si="1"/>
        <v>1.9</v>
      </c>
      <c r="L14" s="67">
        <f t="shared" si="1"/>
        <v>341</v>
      </c>
      <c r="M14" s="67">
        <f t="shared" si="1"/>
        <v>360</v>
      </c>
      <c r="N14" s="67">
        <f t="shared" si="1"/>
        <v>71.2</v>
      </c>
      <c r="O14" s="67">
        <f t="shared" si="1"/>
        <v>2</v>
      </c>
    </row>
    <row r="15" spans="1:15" ht="30" customHeight="1" x14ac:dyDescent="0.3">
      <c r="A15" s="267" t="s">
        <v>38</v>
      </c>
      <c r="B15" s="267"/>
      <c r="C15" s="267"/>
      <c r="D15" s="267"/>
      <c r="E15" s="267"/>
      <c r="F15" s="267"/>
      <c r="G15" s="267"/>
      <c r="H15" s="5"/>
      <c r="I15" s="5"/>
      <c r="J15" s="5"/>
      <c r="K15" s="5"/>
      <c r="L15" s="5"/>
      <c r="M15" s="5"/>
      <c r="N15" s="5"/>
      <c r="O15" s="5"/>
    </row>
    <row r="16" spans="1:15" ht="46.8" x14ac:dyDescent="0.3">
      <c r="A16" s="204">
        <v>21</v>
      </c>
      <c r="B16" s="166" t="s">
        <v>221</v>
      </c>
      <c r="C16" s="204">
        <v>150</v>
      </c>
      <c r="D16" s="183">
        <v>1.2</v>
      </c>
      <c r="E16" s="183">
        <v>7.5</v>
      </c>
      <c r="F16" s="183">
        <v>3.7</v>
      </c>
      <c r="G16" s="183">
        <v>89</v>
      </c>
      <c r="H16" s="183">
        <v>0.15</v>
      </c>
      <c r="I16" s="183">
        <v>6.15</v>
      </c>
      <c r="J16" s="183">
        <v>0</v>
      </c>
      <c r="K16" s="183">
        <v>0.45</v>
      </c>
      <c r="L16" s="183">
        <v>35.5</v>
      </c>
      <c r="M16" s="183">
        <v>34.5</v>
      </c>
      <c r="N16" s="183">
        <v>19.899999999999999</v>
      </c>
      <c r="O16" s="183">
        <v>0.9</v>
      </c>
    </row>
    <row r="17" spans="1:15" ht="35.25" customHeight="1" x14ac:dyDescent="0.3">
      <c r="A17" s="204">
        <v>101</v>
      </c>
      <c r="B17" s="166" t="s">
        <v>158</v>
      </c>
      <c r="C17" s="204">
        <v>300</v>
      </c>
      <c r="D17" s="183">
        <v>2.2999999999999998</v>
      </c>
      <c r="E17" s="183">
        <v>3.2</v>
      </c>
      <c r="F17" s="183">
        <v>14.5</v>
      </c>
      <c r="G17" s="183">
        <v>103</v>
      </c>
      <c r="H17" s="183">
        <v>0.09</v>
      </c>
      <c r="I17" s="183">
        <v>9.9</v>
      </c>
      <c r="J17" s="183">
        <v>0</v>
      </c>
      <c r="K17" s="183">
        <v>1.4</v>
      </c>
      <c r="L17" s="183">
        <v>32</v>
      </c>
      <c r="M17" s="183">
        <v>66</v>
      </c>
      <c r="N17" s="183">
        <v>27</v>
      </c>
      <c r="O17" s="183">
        <v>0.9</v>
      </c>
    </row>
    <row r="18" spans="1:15" ht="56.25" customHeight="1" x14ac:dyDescent="0.3">
      <c r="A18" s="204">
        <v>96</v>
      </c>
      <c r="B18" s="166" t="s">
        <v>73</v>
      </c>
      <c r="C18" s="204" t="s">
        <v>119</v>
      </c>
      <c r="D18" s="183">
        <v>2.4</v>
      </c>
      <c r="E18" s="183">
        <v>6.1</v>
      </c>
      <c r="F18" s="183">
        <v>14.4</v>
      </c>
      <c r="G18" s="183">
        <v>128</v>
      </c>
      <c r="H18" s="183">
        <v>0.1</v>
      </c>
      <c r="I18" s="183">
        <v>10</v>
      </c>
      <c r="J18" s="183">
        <v>0</v>
      </c>
      <c r="K18" s="183">
        <v>1.2</v>
      </c>
      <c r="L18" s="183">
        <v>34.9</v>
      </c>
      <c r="M18" s="183">
        <v>68</v>
      </c>
      <c r="N18" s="183">
        <v>55.8</v>
      </c>
      <c r="O18" s="183">
        <v>4.8</v>
      </c>
    </row>
    <row r="19" spans="1:15" ht="36.75" customHeight="1" x14ac:dyDescent="0.3">
      <c r="A19" s="204" t="s">
        <v>132</v>
      </c>
      <c r="B19" s="166" t="s">
        <v>80</v>
      </c>
      <c r="C19" s="204">
        <v>150</v>
      </c>
      <c r="D19" s="183">
        <v>11</v>
      </c>
      <c r="E19" s="183">
        <v>12.3</v>
      </c>
      <c r="F19" s="183">
        <v>14.6</v>
      </c>
      <c r="G19" s="183">
        <v>214</v>
      </c>
      <c r="H19" s="183">
        <v>0.08</v>
      </c>
      <c r="I19" s="183">
        <v>1</v>
      </c>
      <c r="J19" s="183">
        <v>48.7</v>
      </c>
      <c r="K19" s="183">
        <v>0.7</v>
      </c>
      <c r="L19" s="183">
        <v>54.8</v>
      </c>
      <c r="M19" s="183">
        <v>133</v>
      </c>
      <c r="N19" s="183">
        <v>27</v>
      </c>
      <c r="O19" s="183">
        <v>1.2</v>
      </c>
    </row>
    <row r="20" spans="1:15" ht="31.2" x14ac:dyDescent="0.3">
      <c r="A20" s="204">
        <v>171</v>
      </c>
      <c r="B20" s="166" t="s">
        <v>122</v>
      </c>
      <c r="C20" s="204">
        <v>160</v>
      </c>
      <c r="D20" s="183">
        <v>8.8000000000000007</v>
      </c>
      <c r="E20" s="183">
        <v>9.5</v>
      </c>
      <c r="F20" s="183">
        <v>39.799999999999997</v>
      </c>
      <c r="G20" s="183">
        <v>380</v>
      </c>
      <c r="H20" s="183">
        <v>0.2</v>
      </c>
      <c r="I20" s="183">
        <v>0</v>
      </c>
      <c r="J20" s="183">
        <v>49</v>
      </c>
      <c r="K20" s="183">
        <v>0.5</v>
      </c>
      <c r="L20" s="183">
        <v>26.3</v>
      </c>
      <c r="M20" s="183">
        <v>210</v>
      </c>
      <c r="N20" s="183">
        <v>140</v>
      </c>
      <c r="O20" s="183">
        <v>4.7</v>
      </c>
    </row>
    <row r="21" spans="1:15" ht="23.25" customHeight="1" x14ac:dyDescent="0.3">
      <c r="A21" s="204"/>
      <c r="B21" s="166" t="s">
        <v>223</v>
      </c>
      <c r="C21" s="204">
        <v>100</v>
      </c>
      <c r="D21" s="183">
        <v>6.6</v>
      </c>
      <c r="E21" s="183">
        <v>1.2</v>
      </c>
      <c r="F21" s="183">
        <v>33.4</v>
      </c>
      <c r="G21" s="183">
        <v>174</v>
      </c>
      <c r="H21" s="183">
        <v>0.18</v>
      </c>
      <c r="I21" s="183">
        <v>0</v>
      </c>
      <c r="J21" s="183">
        <v>0</v>
      </c>
      <c r="K21" s="183">
        <v>1.4</v>
      </c>
      <c r="L21" s="183">
        <v>35</v>
      </c>
      <c r="M21" s="183">
        <v>158</v>
      </c>
      <c r="N21" s="183">
        <v>47</v>
      </c>
      <c r="O21" s="183">
        <v>3.9</v>
      </c>
    </row>
    <row r="22" spans="1:15" x14ac:dyDescent="0.3">
      <c r="A22" s="204"/>
      <c r="B22" s="166" t="s">
        <v>24</v>
      </c>
      <c r="C22" s="204">
        <v>80</v>
      </c>
      <c r="D22" s="109">
        <v>5.4</v>
      </c>
      <c r="E22" s="183">
        <v>1.04</v>
      </c>
      <c r="F22" s="183">
        <v>32</v>
      </c>
      <c r="G22" s="183">
        <v>161</v>
      </c>
      <c r="H22" s="183">
        <v>0.14000000000000001</v>
      </c>
      <c r="I22" s="183">
        <v>0</v>
      </c>
      <c r="J22" s="183">
        <v>0</v>
      </c>
      <c r="K22" s="183">
        <v>1.1000000000000001</v>
      </c>
      <c r="L22" s="183">
        <v>37.6</v>
      </c>
      <c r="M22" s="183">
        <v>125</v>
      </c>
      <c r="N22" s="183">
        <v>39</v>
      </c>
      <c r="O22" s="183">
        <v>3.1</v>
      </c>
    </row>
    <row r="23" spans="1:15" x14ac:dyDescent="0.3">
      <c r="A23" s="204">
        <v>389</v>
      </c>
      <c r="B23" s="166" t="s">
        <v>143</v>
      </c>
      <c r="C23" s="204">
        <v>200</v>
      </c>
      <c r="D23" s="109">
        <v>1</v>
      </c>
      <c r="E23" s="183">
        <v>0</v>
      </c>
      <c r="F23" s="183">
        <v>20</v>
      </c>
      <c r="G23" s="183">
        <v>84</v>
      </c>
      <c r="H23" s="183">
        <v>0.02</v>
      </c>
      <c r="I23" s="183">
        <v>4</v>
      </c>
      <c r="J23" s="183">
        <v>0</v>
      </c>
      <c r="K23" s="183">
        <v>0.2</v>
      </c>
      <c r="L23" s="183">
        <v>14</v>
      </c>
      <c r="M23" s="183">
        <v>14</v>
      </c>
      <c r="N23" s="183">
        <v>8</v>
      </c>
      <c r="O23" s="183">
        <v>2.8</v>
      </c>
    </row>
    <row r="24" spans="1:15" ht="18" customHeight="1" x14ac:dyDescent="0.3">
      <c r="A24" s="5">
        <v>338</v>
      </c>
      <c r="B24" s="149" t="s">
        <v>70</v>
      </c>
      <c r="C24" s="204">
        <v>300</v>
      </c>
      <c r="D24" s="204">
        <v>1.2</v>
      </c>
      <c r="E24" s="204">
        <v>1.2</v>
      </c>
      <c r="F24" s="204">
        <v>19.600000000000001</v>
      </c>
      <c r="G24" s="204">
        <v>141</v>
      </c>
      <c r="H24" s="204">
        <v>0.09</v>
      </c>
      <c r="I24" s="204">
        <v>30</v>
      </c>
      <c r="J24" s="204">
        <v>0</v>
      </c>
      <c r="K24" s="204">
        <v>0.6</v>
      </c>
      <c r="L24" s="204">
        <v>48</v>
      </c>
      <c r="M24" s="204">
        <v>33</v>
      </c>
      <c r="N24" s="204">
        <v>27</v>
      </c>
      <c r="O24" s="204">
        <v>6.6</v>
      </c>
    </row>
    <row r="25" spans="1:15" ht="25.5" customHeight="1" x14ac:dyDescent="0.3">
      <c r="A25" s="5"/>
      <c r="B25" s="5"/>
      <c r="C25" s="5"/>
      <c r="D25" s="67">
        <f t="shared" ref="D25:O25" si="2">SUM(D16:D24)</f>
        <v>39.9</v>
      </c>
      <c r="E25" s="67">
        <f t="shared" si="2"/>
        <v>42.04</v>
      </c>
      <c r="F25" s="67">
        <f t="shared" si="2"/>
        <v>192</v>
      </c>
      <c r="G25" s="67">
        <f t="shared" si="2"/>
        <v>1474</v>
      </c>
      <c r="H25" s="67">
        <f t="shared" si="2"/>
        <v>1.05</v>
      </c>
      <c r="I25" s="67">
        <f t="shared" si="2"/>
        <v>61.05</v>
      </c>
      <c r="J25" s="67">
        <f t="shared" si="2"/>
        <v>97.7</v>
      </c>
      <c r="K25" s="67">
        <f t="shared" si="2"/>
        <v>7.55</v>
      </c>
      <c r="L25" s="67">
        <f t="shared" si="2"/>
        <v>318.10000000000002</v>
      </c>
      <c r="M25" s="67">
        <f t="shared" si="2"/>
        <v>841.5</v>
      </c>
      <c r="N25" s="67">
        <f t="shared" si="2"/>
        <v>390.7</v>
      </c>
      <c r="O25" s="67">
        <f t="shared" si="2"/>
        <v>28.9</v>
      </c>
    </row>
    <row r="26" spans="1:15" ht="21.75" customHeight="1" x14ac:dyDescent="0.3">
      <c r="A26" s="267" t="s">
        <v>30</v>
      </c>
      <c r="B26" s="267"/>
      <c r="C26" s="267"/>
      <c r="D26" s="267"/>
      <c r="E26" s="267"/>
      <c r="F26" s="267"/>
      <c r="G26" s="267"/>
      <c r="H26" s="5"/>
      <c r="I26" s="5"/>
      <c r="J26" s="5"/>
      <c r="K26" s="5"/>
      <c r="L26" s="5"/>
      <c r="M26" s="5"/>
      <c r="N26" s="5"/>
      <c r="O26" s="5"/>
    </row>
    <row r="27" spans="1:15" ht="55.5" customHeight="1" x14ac:dyDescent="0.3">
      <c r="A27" s="204">
        <v>68</v>
      </c>
      <c r="B27" s="166" t="s">
        <v>222</v>
      </c>
      <c r="C27" s="204">
        <v>150</v>
      </c>
      <c r="D27" s="183">
        <v>2.5</v>
      </c>
      <c r="E27" s="183">
        <v>10.6</v>
      </c>
      <c r="F27" s="183">
        <v>9</v>
      </c>
      <c r="G27" s="183">
        <v>142</v>
      </c>
      <c r="H27" s="183">
        <v>0.09</v>
      </c>
      <c r="I27" s="183">
        <v>13.2</v>
      </c>
      <c r="J27" s="183">
        <v>0</v>
      </c>
      <c r="K27" s="183">
        <v>4.8</v>
      </c>
      <c r="L27" s="183">
        <v>68.8</v>
      </c>
      <c r="M27" s="183">
        <v>65.099999999999994</v>
      </c>
      <c r="N27" s="183">
        <v>32.1</v>
      </c>
      <c r="O27" s="183">
        <v>1.3</v>
      </c>
    </row>
    <row r="28" spans="1:15" ht="57" customHeight="1" x14ac:dyDescent="0.3">
      <c r="A28" s="168">
        <v>227</v>
      </c>
      <c r="B28" s="148" t="s">
        <v>224</v>
      </c>
      <c r="C28" s="168" t="s">
        <v>205</v>
      </c>
      <c r="D28" s="137">
        <v>25.6</v>
      </c>
      <c r="E28" s="137">
        <v>12.3</v>
      </c>
      <c r="F28" s="137">
        <v>1.4</v>
      </c>
      <c r="G28" s="137">
        <v>219</v>
      </c>
      <c r="H28" s="137">
        <v>0.1</v>
      </c>
      <c r="I28" s="137">
        <v>1.25</v>
      </c>
      <c r="J28" s="137">
        <v>73.5</v>
      </c>
      <c r="K28" s="137">
        <v>0.73</v>
      </c>
      <c r="L28" s="137">
        <v>23.2</v>
      </c>
      <c r="M28" s="137">
        <v>293.5</v>
      </c>
      <c r="N28" s="137">
        <v>68.8</v>
      </c>
      <c r="O28" s="137">
        <v>1.35</v>
      </c>
    </row>
    <row r="29" spans="1:15" ht="39.75" customHeight="1" x14ac:dyDescent="0.3">
      <c r="A29" s="204">
        <v>312</v>
      </c>
      <c r="B29" s="166" t="s">
        <v>120</v>
      </c>
      <c r="C29" s="204">
        <v>250</v>
      </c>
      <c r="D29" s="183">
        <v>5</v>
      </c>
      <c r="E29" s="183">
        <v>8</v>
      </c>
      <c r="F29" s="183">
        <v>34</v>
      </c>
      <c r="G29" s="183">
        <v>228</v>
      </c>
      <c r="H29" s="183">
        <v>0.17</v>
      </c>
      <c r="I29" s="183">
        <v>30</v>
      </c>
      <c r="J29" s="183">
        <v>0</v>
      </c>
      <c r="K29" s="183">
        <v>0.22</v>
      </c>
      <c r="L29" s="183">
        <v>61.5</v>
      </c>
      <c r="M29" s="183">
        <v>144</v>
      </c>
      <c r="N29" s="183">
        <v>46</v>
      </c>
      <c r="O29" s="183">
        <v>1.5</v>
      </c>
    </row>
    <row r="30" spans="1:15" ht="39.75" customHeight="1" x14ac:dyDescent="0.3">
      <c r="A30" s="204">
        <v>376</v>
      </c>
      <c r="B30" s="166" t="s">
        <v>20</v>
      </c>
      <c r="C30" s="183" t="s">
        <v>19</v>
      </c>
      <c r="D30" s="183">
        <v>7.0000000000000007E-2</v>
      </c>
      <c r="E30" s="183">
        <v>0.02</v>
      </c>
      <c r="F30" s="183">
        <v>15</v>
      </c>
      <c r="G30" s="183">
        <v>60</v>
      </c>
      <c r="H30" s="183">
        <v>0</v>
      </c>
      <c r="I30" s="183">
        <v>0.03</v>
      </c>
      <c r="J30" s="183">
        <v>0</v>
      </c>
      <c r="K30" s="183">
        <v>0</v>
      </c>
      <c r="L30" s="183">
        <v>11</v>
      </c>
      <c r="M30" s="183">
        <v>2.8</v>
      </c>
      <c r="N30" s="183">
        <v>1.4</v>
      </c>
      <c r="O30" s="183">
        <v>0.2</v>
      </c>
    </row>
    <row r="31" spans="1:15" ht="21.75" customHeight="1" x14ac:dyDescent="0.3">
      <c r="A31" s="204"/>
      <c r="B31" s="166" t="s">
        <v>223</v>
      </c>
      <c r="C31" s="204">
        <v>60</v>
      </c>
      <c r="D31" s="183">
        <v>4</v>
      </c>
      <c r="E31" s="183">
        <v>0.7</v>
      </c>
      <c r="F31" s="183">
        <v>20</v>
      </c>
      <c r="G31" s="183">
        <v>104</v>
      </c>
      <c r="H31" s="183">
        <v>0.1</v>
      </c>
      <c r="I31" s="183">
        <v>0</v>
      </c>
      <c r="J31" s="183">
        <v>0</v>
      </c>
      <c r="K31" s="183">
        <v>0.8</v>
      </c>
      <c r="L31" s="183">
        <v>21</v>
      </c>
      <c r="M31" s="183">
        <v>95</v>
      </c>
      <c r="N31" s="183">
        <v>28</v>
      </c>
      <c r="O31" s="183">
        <v>2.2999999999999998</v>
      </c>
    </row>
    <row r="32" spans="1:15" x14ac:dyDescent="0.3">
      <c r="A32" s="204"/>
      <c r="B32" s="166" t="s">
        <v>24</v>
      </c>
      <c r="C32" s="204">
        <v>70</v>
      </c>
      <c r="D32" s="183">
        <v>4.7</v>
      </c>
      <c r="E32" s="183">
        <v>0.9</v>
      </c>
      <c r="F32" s="183">
        <v>28</v>
      </c>
      <c r="G32" s="183">
        <v>140</v>
      </c>
      <c r="H32" s="183">
        <v>0.12</v>
      </c>
      <c r="I32" s="183">
        <v>0</v>
      </c>
      <c r="J32" s="183">
        <v>0</v>
      </c>
      <c r="K32" s="183">
        <v>0.9</v>
      </c>
      <c r="L32" s="183">
        <v>33</v>
      </c>
      <c r="M32" s="183">
        <v>110</v>
      </c>
      <c r="N32" s="183">
        <v>34</v>
      </c>
      <c r="O32" s="183">
        <v>2.7</v>
      </c>
    </row>
    <row r="33" spans="1:15" ht="27" customHeight="1" x14ac:dyDescent="0.3">
      <c r="A33" s="5"/>
      <c r="B33" s="5"/>
      <c r="C33" s="5"/>
      <c r="D33" s="67">
        <f t="shared" ref="D33:O33" si="3">SUM(D27:D32)</f>
        <v>41.870000000000005</v>
      </c>
      <c r="E33" s="67">
        <f t="shared" si="3"/>
        <v>32.519999999999996</v>
      </c>
      <c r="F33" s="67">
        <f t="shared" si="3"/>
        <v>107.4</v>
      </c>
      <c r="G33" s="67">
        <f t="shared" si="3"/>
        <v>893</v>
      </c>
      <c r="H33" s="67">
        <f t="shared" si="3"/>
        <v>0.57999999999999996</v>
      </c>
      <c r="I33" s="67">
        <f t="shared" si="3"/>
        <v>44.480000000000004</v>
      </c>
      <c r="J33" s="67">
        <f t="shared" si="3"/>
        <v>73.5</v>
      </c>
      <c r="K33" s="67">
        <f t="shared" si="3"/>
        <v>7.4499999999999993</v>
      </c>
      <c r="L33" s="67">
        <f t="shared" si="3"/>
        <v>218.5</v>
      </c>
      <c r="M33" s="67">
        <f t="shared" si="3"/>
        <v>710.40000000000009</v>
      </c>
      <c r="N33" s="67">
        <f t="shared" si="3"/>
        <v>210.3</v>
      </c>
      <c r="O33" s="67">
        <f t="shared" si="3"/>
        <v>9.3500000000000014</v>
      </c>
    </row>
    <row r="34" spans="1:15" ht="17.25" customHeight="1" x14ac:dyDescent="0.3">
      <c r="A34" s="267" t="s">
        <v>36</v>
      </c>
      <c r="B34" s="267"/>
      <c r="C34" s="267"/>
      <c r="D34" s="267"/>
      <c r="E34" s="267"/>
      <c r="F34" s="267"/>
      <c r="G34" s="267"/>
      <c r="H34" s="5"/>
      <c r="I34" s="5"/>
      <c r="J34" s="5"/>
      <c r="K34" s="5"/>
      <c r="L34" s="5"/>
      <c r="M34" s="5"/>
      <c r="N34" s="5"/>
      <c r="O34" s="5"/>
    </row>
    <row r="35" spans="1:15" ht="31.2" x14ac:dyDescent="0.3">
      <c r="A35" s="204">
        <v>386</v>
      </c>
      <c r="B35" s="136" t="s">
        <v>220</v>
      </c>
      <c r="C35" s="204">
        <v>200</v>
      </c>
      <c r="D35" s="183">
        <v>5.8</v>
      </c>
      <c r="E35" s="183">
        <v>5</v>
      </c>
      <c r="F35" s="183">
        <v>8.4</v>
      </c>
      <c r="G35" s="183">
        <v>102</v>
      </c>
      <c r="H35" s="183">
        <v>0.04</v>
      </c>
      <c r="I35" s="183">
        <v>0.6</v>
      </c>
      <c r="J35" s="183">
        <v>40</v>
      </c>
      <c r="K35" s="183">
        <v>0</v>
      </c>
      <c r="L35" s="183">
        <v>248</v>
      </c>
      <c r="M35" s="183">
        <v>184</v>
      </c>
      <c r="N35" s="183">
        <v>28</v>
      </c>
      <c r="O35" s="183">
        <v>0.2</v>
      </c>
    </row>
    <row r="36" spans="1:15" ht="22.5" customHeight="1" x14ac:dyDescent="0.3">
      <c r="A36" s="168" t="s">
        <v>130</v>
      </c>
      <c r="B36" s="148" t="s">
        <v>146</v>
      </c>
      <c r="C36" s="168">
        <v>30</v>
      </c>
      <c r="D36" s="137">
        <v>3.7</v>
      </c>
      <c r="E36" s="137">
        <v>1.3</v>
      </c>
      <c r="F36" s="137">
        <v>23</v>
      </c>
      <c r="G36" s="137">
        <v>113</v>
      </c>
      <c r="H36" s="137">
        <v>0.03</v>
      </c>
      <c r="I36" s="137">
        <v>0</v>
      </c>
      <c r="J36" s="137">
        <v>0.2</v>
      </c>
      <c r="K36" s="137">
        <v>0</v>
      </c>
      <c r="L36" s="137">
        <v>8.6999999999999993</v>
      </c>
      <c r="M36" s="137">
        <v>32</v>
      </c>
      <c r="N36" s="137">
        <v>6.6</v>
      </c>
      <c r="O36" s="137">
        <v>0.5</v>
      </c>
    </row>
    <row r="37" spans="1:15" x14ac:dyDescent="0.3">
      <c r="A37" s="5"/>
      <c r="B37" s="5"/>
      <c r="C37" s="5"/>
      <c r="D37" s="67">
        <f t="shared" ref="D37:O37" si="4">SUM(D35:D36)</f>
        <v>9.5</v>
      </c>
      <c r="E37" s="67">
        <f t="shared" si="4"/>
        <v>6.3</v>
      </c>
      <c r="F37" s="67">
        <f t="shared" si="4"/>
        <v>31.4</v>
      </c>
      <c r="G37" s="67">
        <f t="shared" si="4"/>
        <v>215</v>
      </c>
      <c r="H37" s="67">
        <f t="shared" si="4"/>
        <v>7.0000000000000007E-2</v>
      </c>
      <c r="I37" s="67">
        <f t="shared" si="4"/>
        <v>0.6</v>
      </c>
      <c r="J37" s="67">
        <f t="shared" si="4"/>
        <v>40.200000000000003</v>
      </c>
      <c r="K37" s="67">
        <f t="shared" si="4"/>
        <v>0</v>
      </c>
      <c r="L37" s="67">
        <f t="shared" si="4"/>
        <v>256.7</v>
      </c>
      <c r="M37" s="67">
        <f t="shared" si="4"/>
        <v>216</v>
      </c>
      <c r="N37" s="67">
        <f t="shared" si="4"/>
        <v>34.6</v>
      </c>
      <c r="O37" s="67">
        <f t="shared" si="4"/>
        <v>0.7</v>
      </c>
    </row>
    <row r="38" spans="1:15" x14ac:dyDescent="0.3">
      <c r="A38" s="5"/>
      <c r="B38" s="5"/>
      <c r="C38" s="5"/>
      <c r="D38" s="67">
        <f t="shared" ref="D38:O38" si="5">D10+D25+D14+D33+D37</f>
        <v>142.93</v>
      </c>
      <c r="E38" s="67">
        <f t="shared" si="5"/>
        <v>144.11000000000001</v>
      </c>
      <c r="F38" s="67">
        <f t="shared" si="5"/>
        <v>491.26</v>
      </c>
      <c r="G38" s="67">
        <f t="shared" si="5"/>
        <v>4004</v>
      </c>
      <c r="H38" s="67">
        <f t="shared" si="5"/>
        <v>3.8400000000000003</v>
      </c>
      <c r="I38" s="67">
        <f t="shared" si="5"/>
        <v>111.5</v>
      </c>
      <c r="J38" s="67">
        <f t="shared" si="5"/>
        <v>737.40000000000009</v>
      </c>
      <c r="K38" s="67">
        <f t="shared" si="5"/>
        <v>19.310000000000002</v>
      </c>
      <c r="L38" s="67">
        <f t="shared" si="5"/>
        <v>1537.7</v>
      </c>
      <c r="M38" s="67">
        <f t="shared" si="5"/>
        <v>2758.9</v>
      </c>
      <c r="N38" s="67">
        <f t="shared" si="5"/>
        <v>830.00000000000011</v>
      </c>
      <c r="O38" s="67">
        <f t="shared" si="5"/>
        <v>47.29</v>
      </c>
    </row>
    <row r="39" spans="1:15" ht="18" x14ac:dyDescent="0.35">
      <c r="A39" s="3"/>
      <c r="B39" s="3"/>
      <c r="C39" s="3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</row>
  </sheetData>
  <mergeCells count="13">
    <mergeCell ref="A26:G26"/>
    <mergeCell ref="A34:G34"/>
    <mergeCell ref="A15:G15"/>
    <mergeCell ref="L1:O1"/>
    <mergeCell ref="A4:G4"/>
    <mergeCell ref="A1:A2"/>
    <mergeCell ref="B1:B2"/>
    <mergeCell ref="C1:C2"/>
    <mergeCell ref="D1:F1"/>
    <mergeCell ref="G1:G2"/>
    <mergeCell ref="H1:K1"/>
    <mergeCell ref="A3:O3"/>
    <mergeCell ref="A11:G1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28" zoomScale="86" zoomScaleNormal="86" workbookViewId="0">
      <selection activeCell="D35" sqref="D35:O35"/>
    </sheetView>
  </sheetViews>
  <sheetFormatPr defaultColWidth="9.109375" defaultRowHeight="18" x14ac:dyDescent="0.35"/>
  <cols>
    <col min="1" max="1" width="7.6640625" style="84" customWidth="1"/>
    <col min="2" max="2" width="18.109375" style="84" customWidth="1"/>
    <col min="3" max="3" width="6.33203125" style="84" customWidth="1"/>
    <col min="4" max="4" width="9" style="84" customWidth="1"/>
    <col min="5" max="5" width="9.6640625" style="84" customWidth="1"/>
    <col min="6" max="6" width="9.5546875" style="84" customWidth="1"/>
    <col min="7" max="7" width="10.6640625" style="84" customWidth="1"/>
    <col min="8" max="8" width="6" style="84" customWidth="1"/>
    <col min="9" max="9" width="9" style="84" customWidth="1"/>
    <col min="10" max="10" width="9.109375" style="84" customWidth="1"/>
    <col min="11" max="11" width="7.5546875" style="84" customWidth="1"/>
    <col min="12" max="12" width="11" style="84" customWidth="1"/>
    <col min="13" max="13" width="10.88671875" style="84" customWidth="1"/>
    <col min="14" max="14" width="9.33203125" style="84" customWidth="1"/>
    <col min="15" max="15" width="7.88671875" style="84" customWidth="1"/>
    <col min="16" max="16384" width="9.109375" style="84"/>
  </cols>
  <sheetData>
    <row r="1" spans="1:15" x14ac:dyDescent="0.35">
      <c r="A1" s="266" t="s">
        <v>0</v>
      </c>
      <c r="B1" s="251" t="s">
        <v>1</v>
      </c>
      <c r="C1" s="251" t="s">
        <v>2</v>
      </c>
      <c r="D1" s="251" t="s">
        <v>3</v>
      </c>
      <c r="E1" s="251"/>
      <c r="F1" s="251"/>
      <c r="G1" s="251" t="s">
        <v>4</v>
      </c>
      <c r="H1" s="251" t="s">
        <v>5</v>
      </c>
      <c r="I1" s="251"/>
      <c r="J1" s="251"/>
      <c r="K1" s="251"/>
      <c r="L1" s="251" t="s">
        <v>6</v>
      </c>
      <c r="M1" s="251"/>
      <c r="N1" s="251"/>
      <c r="O1" s="253"/>
    </row>
    <row r="2" spans="1:15" ht="47.25" customHeight="1" thickBot="1" x14ac:dyDescent="0.4">
      <c r="A2" s="260"/>
      <c r="B2" s="261"/>
      <c r="C2" s="261"/>
      <c r="D2" s="45" t="s">
        <v>7</v>
      </c>
      <c r="E2" s="45" t="s">
        <v>8</v>
      </c>
      <c r="F2" s="45" t="s">
        <v>9</v>
      </c>
      <c r="G2" s="261"/>
      <c r="H2" s="45" t="s">
        <v>50</v>
      </c>
      <c r="I2" s="45" t="s">
        <v>10</v>
      </c>
      <c r="J2" s="45" t="s">
        <v>11</v>
      </c>
      <c r="K2" s="45" t="s">
        <v>12</v>
      </c>
      <c r="L2" s="45" t="s">
        <v>13</v>
      </c>
      <c r="M2" s="45" t="s">
        <v>14</v>
      </c>
      <c r="N2" s="45" t="s">
        <v>15</v>
      </c>
      <c r="O2" s="11" t="s">
        <v>16</v>
      </c>
    </row>
    <row r="3" spans="1:15" x14ac:dyDescent="0.35">
      <c r="A3" s="273" t="s">
        <v>57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15" x14ac:dyDescent="0.35">
      <c r="A4" s="272" t="s">
        <v>37</v>
      </c>
      <c r="B4" s="272"/>
      <c r="C4" s="272"/>
      <c r="D4" s="272"/>
      <c r="E4" s="272"/>
      <c r="F4" s="272"/>
      <c r="G4" s="272"/>
      <c r="H4" s="9"/>
      <c r="I4" s="9"/>
      <c r="J4" s="9"/>
      <c r="K4" s="9"/>
      <c r="L4" s="9"/>
      <c r="M4" s="9"/>
      <c r="N4" s="9"/>
      <c r="O4" s="9"/>
    </row>
    <row r="5" spans="1:15" ht="27.75" customHeight="1" x14ac:dyDescent="0.35">
      <c r="A5" s="121">
        <v>209</v>
      </c>
      <c r="B5" s="171" t="s">
        <v>151</v>
      </c>
      <c r="C5" s="121">
        <v>1</v>
      </c>
      <c r="D5" s="115">
        <v>5</v>
      </c>
      <c r="E5" s="115">
        <v>4.5999999999999996</v>
      </c>
      <c r="F5" s="115">
        <v>0.3</v>
      </c>
      <c r="G5" s="115">
        <v>63</v>
      </c>
      <c r="H5" s="115">
        <v>0.03</v>
      </c>
      <c r="I5" s="115">
        <v>0</v>
      </c>
      <c r="J5" s="115">
        <v>100</v>
      </c>
      <c r="K5" s="115">
        <v>0.2</v>
      </c>
      <c r="L5" s="115">
        <v>22</v>
      </c>
      <c r="M5" s="115">
        <v>76.8</v>
      </c>
      <c r="N5" s="115">
        <v>4.8</v>
      </c>
      <c r="O5" s="115">
        <v>1</v>
      </c>
    </row>
    <row r="6" spans="1:15" ht="45" customHeight="1" x14ac:dyDescent="0.35">
      <c r="A6" s="126">
        <v>120</v>
      </c>
      <c r="B6" s="125" t="s">
        <v>200</v>
      </c>
      <c r="C6" s="127">
        <v>300</v>
      </c>
      <c r="D6" s="128">
        <v>6.5</v>
      </c>
      <c r="E6" s="128">
        <v>5.7</v>
      </c>
      <c r="F6" s="128">
        <v>21.5</v>
      </c>
      <c r="G6" s="128">
        <v>180</v>
      </c>
      <c r="H6" s="128">
        <v>0.09</v>
      </c>
      <c r="I6" s="128">
        <v>0.9</v>
      </c>
      <c r="J6" s="128">
        <v>39</v>
      </c>
      <c r="K6" s="128">
        <v>0.3</v>
      </c>
      <c r="L6" s="128">
        <v>195</v>
      </c>
      <c r="M6" s="128">
        <v>164</v>
      </c>
      <c r="N6" s="128">
        <v>31.8</v>
      </c>
      <c r="O6" s="128">
        <v>0.6</v>
      </c>
    </row>
    <row r="7" spans="1:15" ht="36" x14ac:dyDescent="0.35">
      <c r="A7" s="40">
        <v>382</v>
      </c>
      <c r="B7" s="43" t="s">
        <v>35</v>
      </c>
      <c r="C7" s="40">
        <v>200</v>
      </c>
      <c r="D7" s="44">
        <v>4</v>
      </c>
      <c r="E7" s="44">
        <v>3.5</v>
      </c>
      <c r="F7" s="44">
        <v>17.5</v>
      </c>
      <c r="G7" s="44">
        <v>118</v>
      </c>
      <c r="H7" s="44">
        <v>0.05</v>
      </c>
      <c r="I7" s="44">
        <v>1.5</v>
      </c>
      <c r="J7" s="44">
        <v>24.4</v>
      </c>
      <c r="K7" s="44">
        <v>0</v>
      </c>
      <c r="L7" s="44">
        <v>152</v>
      </c>
      <c r="M7" s="44">
        <v>124</v>
      </c>
      <c r="N7" s="44">
        <v>21</v>
      </c>
      <c r="O7" s="44">
        <v>0.4</v>
      </c>
    </row>
    <row r="8" spans="1:15" ht="36" x14ac:dyDescent="0.35">
      <c r="A8" s="40"/>
      <c r="B8" s="43" t="s">
        <v>21</v>
      </c>
      <c r="C8" s="40">
        <v>90</v>
      </c>
      <c r="D8" s="44">
        <v>5.9</v>
      </c>
      <c r="E8" s="44">
        <v>1.08</v>
      </c>
      <c r="F8" s="44">
        <v>30</v>
      </c>
      <c r="G8" s="44">
        <v>156</v>
      </c>
      <c r="H8" s="44">
        <v>0.16</v>
      </c>
      <c r="I8" s="44">
        <v>0</v>
      </c>
      <c r="J8" s="44">
        <v>0</v>
      </c>
      <c r="K8" s="44">
        <v>1.2</v>
      </c>
      <c r="L8" s="44">
        <v>31.5</v>
      </c>
      <c r="M8" s="44">
        <v>142</v>
      </c>
      <c r="N8" s="44">
        <v>42</v>
      </c>
      <c r="O8" s="44">
        <v>3.5</v>
      </c>
    </row>
    <row r="9" spans="1:15" ht="36" x14ac:dyDescent="0.35">
      <c r="A9" s="40">
        <v>14</v>
      </c>
      <c r="B9" s="43" t="s">
        <v>22</v>
      </c>
      <c r="C9" s="40">
        <v>20</v>
      </c>
      <c r="D9" s="44">
        <v>0.16</v>
      </c>
      <c r="E9" s="44">
        <v>14.5</v>
      </c>
      <c r="F9" s="44">
        <v>0.26</v>
      </c>
      <c r="G9" s="44">
        <v>132</v>
      </c>
      <c r="H9" s="44">
        <v>0</v>
      </c>
      <c r="I9" s="44">
        <v>0</v>
      </c>
      <c r="J9" s="44">
        <v>80</v>
      </c>
      <c r="K9" s="44">
        <v>0.22</v>
      </c>
      <c r="L9" s="44">
        <v>2.4</v>
      </c>
      <c r="M9" s="44">
        <v>6</v>
      </c>
      <c r="N9" s="44">
        <v>0</v>
      </c>
      <c r="O9" s="44">
        <v>0.04</v>
      </c>
    </row>
    <row r="10" spans="1:15" x14ac:dyDescent="0.35">
      <c r="A10" s="8"/>
      <c r="B10" s="28"/>
      <c r="C10" s="8"/>
      <c r="D10" s="93">
        <f>D5+D6+D7+D8+D9</f>
        <v>21.56</v>
      </c>
      <c r="E10" s="93">
        <f t="shared" ref="E10:O10" si="0">E5+E6+E7+E8+E9</f>
        <v>29.380000000000003</v>
      </c>
      <c r="F10" s="93">
        <f t="shared" si="0"/>
        <v>69.56</v>
      </c>
      <c r="G10" s="93">
        <f t="shared" si="0"/>
        <v>649</v>
      </c>
      <c r="H10" s="93">
        <f t="shared" si="0"/>
        <v>0.32999999999999996</v>
      </c>
      <c r="I10" s="93">
        <f t="shared" si="0"/>
        <v>2.4</v>
      </c>
      <c r="J10" s="93">
        <f t="shared" si="0"/>
        <v>243.4</v>
      </c>
      <c r="K10" s="93">
        <f t="shared" si="0"/>
        <v>1.92</v>
      </c>
      <c r="L10" s="93">
        <f t="shared" si="0"/>
        <v>402.9</v>
      </c>
      <c r="M10" s="93">
        <f t="shared" si="0"/>
        <v>512.79999999999995</v>
      </c>
      <c r="N10" s="93">
        <f t="shared" si="0"/>
        <v>99.6</v>
      </c>
      <c r="O10" s="93">
        <f t="shared" si="0"/>
        <v>5.54</v>
      </c>
    </row>
    <row r="11" spans="1:15" ht="26.25" customHeight="1" x14ac:dyDescent="0.35">
      <c r="A11" s="247" t="s">
        <v>43</v>
      </c>
      <c r="B11" s="247"/>
      <c r="C11" s="247"/>
      <c r="D11" s="247"/>
      <c r="E11" s="247"/>
      <c r="F11" s="247"/>
      <c r="G11" s="247"/>
      <c r="H11" s="42"/>
      <c r="I11" s="42"/>
      <c r="J11" s="42"/>
      <c r="K11" s="42"/>
      <c r="L11" s="42"/>
      <c r="M11" s="42"/>
      <c r="N11" s="42"/>
      <c r="O11" s="42"/>
    </row>
    <row r="12" spans="1:15" x14ac:dyDescent="0.35">
      <c r="A12" s="141">
        <v>389</v>
      </c>
      <c r="B12" s="102" t="s">
        <v>143</v>
      </c>
      <c r="C12" s="141">
        <v>200</v>
      </c>
      <c r="D12" s="115">
        <v>1</v>
      </c>
      <c r="E12" s="115">
        <v>0</v>
      </c>
      <c r="F12" s="115">
        <v>20</v>
      </c>
      <c r="G12" s="115">
        <v>84</v>
      </c>
      <c r="H12" s="115">
        <v>0.02</v>
      </c>
      <c r="I12" s="115">
        <v>4</v>
      </c>
      <c r="J12" s="115">
        <v>0</v>
      </c>
      <c r="K12" s="115">
        <v>0.2</v>
      </c>
      <c r="L12" s="115">
        <v>14</v>
      </c>
      <c r="M12" s="115">
        <v>14</v>
      </c>
      <c r="N12" s="115">
        <v>8</v>
      </c>
      <c r="O12" s="115">
        <v>2.8</v>
      </c>
    </row>
    <row r="13" spans="1:15" ht="27" customHeight="1" x14ac:dyDescent="0.35">
      <c r="A13" s="40">
        <v>338</v>
      </c>
      <c r="B13" s="43" t="s">
        <v>44</v>
      </c>
      <c r="C13" s="40">
        <v>300</v>
      </c>
      <c r="D13" s="44">
        <v>1.2</v>
      </c>
      <c r="E13" s="44">
        <v>1.2</v>
      </c>
      <c r="F13" s="44">
        <v>19.600000000000001</v>
      </c>
      <c r="G13" s="44">
        <v>141</v>
      </c>
      <c r="H13" s="44">
        <v>0.09</v>
      </c>
      <c r="I13" s="44">
        <v>30</v>
      </c>
      <c r="J13" s="44">
        <v>0</v>
      </c>
      <c r="K13" s="44">
        <v>0.6</v>
      </c>
      <c r="L13" s="44">
        <v>48</v>
      </c>
      <c r="M13" s="44">
        <v>33</v>
      </c>
      <c r="N13" s="44">
        <v>27</v>
      </c>
      <c r="O13" s="44">
        <v>6.6</v>
      </c>
    </row>
    <row r="14" spans="1:15" x14ac:dyDescent="0.35">
      <c r="A14" s="42"/>
      <c r="B14" s="42"/>
      <c r="C14" s="42"/>
      <c r="D14" s="61">
        <f t="shared" ref="D14:O14" si="1">SUM(D12:D13)</f>
        <v>2.2000000000000002</v>
      </c>
      <c r="E14" s="61">
        <f t="shared" si="1"/>
        <v>1.2</v>
      </c>
      <c r="F14" s="61">
        <f t="shared" si="1"/>
        <v>39.6</v>
      </c>
      <c r="G14" s="61">
        <f t="shared" si="1"/>
        <v>225</v>
      </c>
      <c r="H14" s="61">
        <f t="shared" si="1"/>
        <v>0.11</v>
      </c>
      <c r="I14" s="61">
        <f t="shared" si="1"/>
        <v>34</v>
      </c>
      <c r="J14" s="61">
        <f t="shared" si="1"/>
        <v>0</v>
      </c>
      <c r="K14" s="61">
        <f t="shared" si="1"/>
        <v>0.8</v>
      </c>
      <c r="L14" s="61">
        <f t="shared" si="1"/>
        <v>62</v>
      </c>
      <c r="M14" s="61">
        <f t="shared" si="1"/>
        <v>47</v>
      </c>
      <c r="N14" s="61">
        <f t="shared" si="1"/>
        <v>35</v>
      </c>
      <c r="O14" s="61">
        <f t="shared" si="1"/>
        <v>9.3999999999999986</v>
      </c>
    </row>
    <row r="15" spans="1:15" ht="57" customHeight="1" x14ac:dyDescent="0.35">
      <c r="A15" s="247" t="s">
        <v>38</v>
      </c>
      <c r="B15" s="247"/>
      <c r="C15" s="247"/>
      <c r="D15" s="247"/>
      <c r="E15" s="247"/>
      <c r="F15" s="247"/>
      <c r="G15" s="247"/>
      <c r="H15" s="42"/>
      <c r="I15" s="42"/>
      <c r="J15" s="42"/>
      <c r="K15" s="42"/>
      <c r="L15" s="42"/>
      <c r="M15" s="42"/>
      <c r="N15" s="42"/>
      <c r="O15" s="42"/>
    </row>
    <row r="16" spans="1:15" ht="46.8" x14ac:dyDescent="0.35">
      <c r="A16" s="133">
        <v>50</v>
      </c>
      <c r="B16" s="135" t="s">
        <v>162</v>
      </c>
      <c r="C16" s="133">
        <v>150</v>
      </c>
      <c r="D16" s="134">
        <v>6.9</v>
      </c>
      <c r="E16" s="134">
        <v>13.9</v>
      </c>
      <c r="F16" s="134">
        <v>19.8</v>
      </c>
      <c r="G16" s="134">
        <v>208</v>
      </c>
      <c r="H16" s="134">
        <v>0.03</v>
      </c>
      <c r="I16" s="134">
        <v>8.5</v>
      </c>
      <c r="J16" s="134">
        <v>57.7</v>
      </c>
      <c r="K16" s="134">
        <v>3.4</v>
      </c>
      <c r="L16" s="134">
        <v>241</v>
      </c>
      <c r="M16" s="134">
        <v>163</v>
      </c>
      <c r="N16" s="134">
        <v>34.299999999999997</v>
      </c>
      <c r="O16" s="134">
        <v>1.8</v>
      </c>
    </row>
    <row r="17" spans="1:15" ht="36" x14ac:dyDescent="0.35">
      <c r="A17" s="40">
        <v>102</v>
      </c>
      <c r="B17" s="43" t="s">
        <v>137</v>
      </c>
      <c r="C17" s="40">
        <v>300</v>
      </c>
      <c r="D17" s="44">
        <v>6.5</v>
      </c>
      <c r="E17" s="44">
        <v>6.3</v>
      </c>
      <c r="F17" s="44">
        <v>19.8</v>
      </c>
      <c r="G17" s="44">
        <v>178</v>
      </c>
      <c r="H17" s="44">
        <v>0.2</v>
      </c>
      <c r="I17" s="44">
        <v>6.9</v>
      </c>
      <c r="J17" s="44">
        <v>0</v>
      </c>
      <c r="K17" s="44">
        <v>0</v>
      </c>
      <c r="L17" s="44">
        <v>51</v>
      </c>
      <c r="M17" s="44">
        <v>105.7</v>
      </c>
      <c r="N17" s="44">
        <v>42.6</v>
      </c>
      <c r="O17" s="44">
        <v>2.4</v>
      </c>
    </row>
    <row r="18" spans="1:15" ht="57.75" customHeight="1" x14ac:dyDescent="0.35">
      <c r="A18" s="40">
        <v>294</v>
      </c>
      <c r="B18" s="43" t="s">
        <v>85</v>
      </c>
      <c r="C18" s="40">
        <v>120</v>
      </c>
      <c r="D18" s="44">
        <v>20.9</v>
      </c>
      <c r="E18" s="44">
        <v>20.100000000000001</v>
      </c>
      <c r="F18" s="44">
        <v>19.5</v>
      </c>
      <c r="G18" s="44">
        <v>343</v>
      </c>
      <c r="H18" s="44">
        <v>0.24</v>
      </c>
      <c r="I18" s="44">
        <v>1</v>
      </c>
      <c r="J18" s="44">
        <v>64.5</v>
      </c>
      <c r="K18" s="44">
        <v>82</v>
      </c>
      <c r="L18" s="44">
        <v>71.7</v>
      </c>
      <c r="M18" s="44">
        <v>96</v>
      </c>
      <c r="N18" s="44">
        <v>26.6</v>
      </c>
      <c r="O18" s="44">
        <v>4.3</v>
      </c>
    </row>
    <row r="19" spans="1:15" ht="42" customHeight="1" x14ac:dyDescent="0.35">
      <c r="A19" s="40">
        <v>126</v>
      </c>
      <c r="B19" s="43" t="s">
        <v>163</v>
      </c>
      <c r="C19" s="40">
        <v>230</v>
      </c>
      <c r="D19" s="44">
        <v>4.7</v>
      </c>
      <c r="E19" s="44">
        <v>10.7</v>
      </c>
      <c r="F19" s="44">
        <v>32</v>
      </c>
      <c r="G19" s="44">
        <v>256</v>
      </c>
      <c r="H19" s="44">
        <v>0.24</v>
      </c>
      <c r="I19" s="44">
        <v>33</v>
      </c>
      <c r="J19" s="44">
        <v>0</v>
      </c>
      <c r="K19" s="44">
        <v>4.7</v>
      </c>
      <c r="L19" s="44">
        <v>41.8</v>
      </c>
      <c r="M19" s="44">
        <v>140.19999999999999</v>
      </c>
      <c r="N19" s="44">
        <v>47.7</v>
      </c>
      <c r="O19" s="44">
        <v>2</v>
      </c>
    </row>
    <row r="20" spans="1:15" ht="34.5" customHeight="1" x14ac:dyDescent="0.35">
      <c r="A20" s="6">
        <v>349</v>
      </c>
      <c r="B20" s="77" t="s">
        <v>108</v>
      </c>
      <c r="C20" s="142">
        <v>200</v>
      </c>
      <c r="D20" s="143">
        <v>0.6</v>
      </c>
      <c r="E20" s="143">
        <v>0.08</v>
      </c>
      <c r="F20" s="143">
        <v>32</v>
      </c>
      <c r="G20" s="143">
        <v>132</v>
      </c>
      <c r="H20" s="143">
        <v>0.01</v>
      </c>
      <c r="I20" s="143">
        <v>0.6</v>
      </c>
      <c r="J20" s="143">
        <v>0</v>
      </c>
      <c r="K20" s="143">
        <v>0.4</v>
      </c>
      <c r="L20" s="143">
        <v>32</v>
      </c>
      <c r="M20" s="143">
        <v>23</v>
      </c>
      <c r="N20" s="143">
        <v>17</v>
      </c>
      <c r="O20" s="143">
        <v>0.6</v>
      </c>
    </row>
    <row r="21" spans="1:15" x14ac:dyDescent="0.35">
      <c r="A21" s="40"/>
      <c r="B21" s="102" t="s">
        <v>193</v>
      </c>
      <c r="C21" s="40">
        <v>100</v>
      </c>
      <c r="D21" s="44">
        <v>6.6</v>
      </c>
      <c r="E21" s="44">
        <v>1.2</v>
      </c>
      <c r="F21" s="44">
        <v>33</v>
      </c>
      <c r="G21" s="44">
        <v>174</v>
      </c>
      <c r="H21" s="44">
        <v>0.18</v>
      </c>
      <c r="I21" s="44">
        <v>0</v>
      </c>
      <c r="J21" s="44">
        <v>0</v>
      </c>
      <c r="K21" s="44">
        <v>1.4</v>
      </c>
      <c r="L21" s="44">
        <v>35</v>
      </c>
      <c r="M21" s="44">
        <v>158</v>
      </c>
      <c r="N21" s="44">
        <v>47</v>
      </c>
      <c r="O21" s="44">
        <v>3.9</v>
      </c>
    </row>
    <row r="22" spans="1:15" x14ac:dyDescent="0.35">
      <c r="A22" s="40"/>
      <c r="B22" s="43" t="s">
        <v>24</v>
      </c>
      <c r="C22" s="40">
        <v>80</v>
      </c>
      <c r="D22" s="44">
        <v>5.4</v>
      </c>
      <c r="E22" s="44">
        <v>1.04</v>
      </c>
      <c r="F22" s="44">
        <v>32</v>
      </c>
      <c r="G22" s="44">
        <v>161</v>
      </c>
      <c r="H22" s="44">
        <v>0.14000000000000001</v>
      </c>
      <c r="I22" s="44">
        <v>0</v>
      </c>
      <c r="J22" s="44">
        <v>0</v>
      </c>
      <c r="K22" s="44">
        <v>1.1000000000000001</v>
      </c>
      <c r="L22" s="44">
        <v>37.6</v>
      </c>
      <c r="M22" s="44">
        <v>125</v>
      </c>
      <c r="N22" s="44">
        <v>39</v>
      </c>
      <c r="O22" s="44">
        <v>3.1</v>
      </c>
    </row>
    <row r="23" spans="1:15" x14ac:dyDescent="0.35">
      <c r="A23" s="42"/>
      <c r="B23" s="42"/>
      <c r="C23" s="42"/>
      <c r="D23" s="61">
        <f>D16+D17+D18+D19+D20+D21+D22</f>
        <v>51.6</v>
      </c>
      <c r="E23" s="61">
        <f t="shared" ref="E23:O23" si="2">E16+E17+E18+E19+E20+E21+E22</f>
        <v>53.32</v>
      </c>
      <c r="F23" s="61">
        <f t="shared" si="2"/>
        <v>188.1</v>
      </c>
      <c r="G23" s="61">
        <f t="shared" si="2"/>
        <v>1452</v>
      </c>
      <c r="H23" s="61">
        <f t="shared" si="2"/>
        <v>1.04</v>
      </c>
      <c r="I23" s="61">
        <f t="shared" si="2"/>
        <v>50</v>
      </c>
      <c r="J23" s="61">
        <f t="shared" si="2"/>
        <v>122.2</v>
      </c>
      <c r="K23" s="61">
        <f t="shared" si="2"/>
        <v>93.000000000000014</v>
      </c>
      <c r="L23" s="61">
        <f t="shared" si="2"/>
        <v>510.1</v>
      </c>
      <c r="M23" s="61">
        <f t="shared" si="2"/>
        <v>810.9</v>
      </c>
      <c r="N23" s="61">
        <f t="shared" si="2"/>
        <v>254.2</v>
      </c>
      <c r="O23" s="61">
        <f t="shared" si="2"/>
        <v>18.100000000000001</v>
      </c>
    </row>
    <row r="24" spans="1:15" x14ac:dyDescent="0.35">
      <c r="A24" s="247" t="s">
        <v>30</v>
      </c>
      <c r="B24" s="247"/>
      <c r="C24" s="247"/>
      <c r="D24" s="247"/>
      <c r="E24" s="247"/>
      <c r="F24" s="247"/>
      <c r="G24" s="247"/>
      <c r="H24" s="42"/>
      <c r="I24" s="42"/>
      <c r="J24" s="42"/>
      <c r="K24" s="42"/>
      <c r="L24" s="42"/>
      <c r="M24" s="42"/>
      <c r="N24" s="42"/>
      <c r="O24" s="42"/>
    </row>
    <row r="25" spans="1:15" ht="42.75" customHeight="1" x14ac:dyDescent="0.35">
      <c r="A25" s="40" t="s">
        <v>78</v>
      </c>
      <c r="B25" s="43" t="s">
        <v>79</v>
      </c>
      <c r="C25" s="40">
        <v>280</v>
      </c>
      <c r="D25" s="44">
        <v>21.4</v>
      </c>
      <c r="E25" s="44">
        <v>13.7</v>
      </c>
      <c r="F25" s="44">
        <v>30.8</v>
      </c>
      <c r="G25" s="44">
        <v>332</v>
      </c>
      <c r="H25" s="44">
        <v>0.13</v>
      </c>
      <c r="I25" s="44">
        <v>30</v>
      </c>
      <c r="J25" s="44">
        <v>53.5</v>
      </c>
      <c r="K25" s="44">
        <v>0.9</v>
      </c>
      <c r="L25" s="44">
        <v>102</v>
      </c>
      <c r="M25" s="44">
        <v>243</v>
      </c>
      <c r="N25" s="44">
        <v>71.8</v>
      </c>
      <c r="O25" s="44">
        <v>2.1</v>
      </c>
    </row>
    <row r="26" spans="1:15" ht="62.25" customHeight="1" x14ac:dyDescent="0.35">
      <c r="A26" s="40">
        <v>222</v>
      </c>
      <c r="B26" s="102" t="s">
        <v>225</v>
      </c>
      <c r="C26" s="40">
        <v>250</v>
      </c>
      <c r="D26" s="44">
        <v>32.299999999999997</v>
      </c>
      <c r="E26" s="44">
        <v>25.3</v>
      </c>
      <c r="F26" s="44">
        <v>83</v>
      </c>
      <c r="G26" s="44">
        <v>689</v>
      </c>
      <c r="H26" s="44">
        <v>0.17</v>
      </c>
      <c r="I26" s="44">
        <v>1</v>
      </c>
      <c r="J26" s="44">
        <v>149</v>
      </c>
      <c r="K26" s="44">
        <v>1</v>
      </c>
      <c r="L26" s="44">
        <v>453</v>
      </c>
      <c r="M26" s="44">
        <v>500</v>
      </c>
      <c r="N26" s="44">
        <v>67</v>
      </c>
      <c r="O26" s="44">
        <v>2</v>
      </c>
    </row>
    <row r="27" spans="1:15" ht="23.25" customHeight="1" x14ac:dyDescent="0.35">
      <c r="A27" s="40">
        <v>376</v>
      </c>
      <c r="B27" s="43" t="s">
        <v>20</v>
      </c>
      <c r="C27" s="40">
        <v>200</v>
      </c>
      <c r="D27" s="44">
        <v>7.0000000000000007E-2</v>
      </c>
      <c r="E27" s="44">
        <v>0.02</v>
      </c>
      <c r="F27" s="44">
        <v>15</v>
      </c>
      <c r="G27" s="44">
        <v>60</v>
      </c>
      <c r="H27" s="44">
        <v>0</v>
      </c>
      <c r="I27" s="44">
        <v>0.1</v>
      </c>
      <c r="J27" s="44">
        <v>0</v>
      </c>
      <c r="K27" s="44">
        <v>0</v>
      </c>
      <c r="L27" s="44">
        <v>11</v>
      </c>
      <c r="M27" s="44">
        <v>2.8</v>
      </c>
      <c r="N27" s="44">
        <v>1.4</v>
      </c>
      <c r="O27" s="44">
        <v>0.2</v>
      </c>
    </row>
    <row r="28" spans="1:15" x14ac:dyDescent="0.35">
      <c r="A28" s="40"/>
      <c r="B28" s="102" t="s">
        <v>193</v>
      </c>
      <c r="C28" s="40">
        <v>60</v>
      </c>
      <c r="D28" s="44">
        <v>3.96</v>
      </c>
      <c r="E28" s="44">
        <v>0.7</v>
      </c>
      <c r="F28" s="44">
        <v>20</v>
      </c>
      <c r="G28" s="44">
        <v>104</v>
      </c>
      <c r="H28" s="44">
        <v>0.1</v>
      </c>
      <c r="I28" s="44">
        <v>0</v>
      </c>
      <c r="J28" s="44">
        <v>0</v>
      </c>
      <c r="K28" s="44">
        <v>0.8</v>
      </c>
      <c r="L28" s="44">
        <v>21</v>
      </c>
      <c r="M28" s="44">
        <v>95</v>
      </c>
      <c r="N28" s="44">
        <v>28</v>
      </c>
      <c r="O28" s="44">
        <v>2.2999999999999998</v>
      </c>
    </row>
    <row r="29" spans="1:15" x14ac:dyDescent="0.35">
      <c r="A29" s="40"/>
      <c r="B29" s="43" t="s">
        <v>24</v>
      </c>
      <c r="C29" s="40">
        <v>70</v>
      </c>
      <c r="D29" s="44">
        <v>4.7</v>
      </c>
      <c r="E29" s="44">
        <v>0.9</v>
      </c>
      <c r="F29" s="44">
        <v>28</v>
      </c>
      <c r="G29" s="44">
        <v>140</v>
      </c>
      <c r="H29" s="44">
        <v>0.12</v>
      </c>
      <c r="I29" s="44">
        <v>0</v>
      </c>
      <c r="J29" s="44">
        <v>0</v>
      </c>
      <c r="K29" s="44">
        <v>0.9</v>
      </c>
      <c r="L29" s="44">
        <v>33</v>
      </c>
      <c r="M29" s="44">
        <v>110</v>
      </c>
      <c r="N29" s="44">
        <v>34</v>
      </c>
      <c r="O29" s="44">
        <v>2.7</v>
      </c>
    </row>
    <row r="30" spans="1:15" ht="37.5" customHeight="1" x14ac:dyDescent="0.35">
      <c r="A30" s="42"/>
      <c r="B30" s="24"/>
      <c r="C30" s="42"/>
      <c r="D30" s="61">
        <f>D25+D26+D27+D28+D29</f>
        <v>62.43</v>
      </c>
      <c r="E30" s="61">
        <f t="shared" ref="E30:O30" si="3">E25+E26+E27+E28+E29</f>
        <v>40.620000000000005</v>
      </c>
      <c r="F30" s="61">
        <f t="shared" si="3"/>
        <v>176.8</v>
      </c>
      <c r="G30" s="61">
        <f t="shared" si="3"/>
        <v>1325</v>
      </c>
      <c r="H30" s="61">
        <f t="shared" si="3"/>
        <v>0.52</v>
      </c>
      <c r="I30" s="61">
        <f t="shared" si="3"/>
        <v>31.1</v>
      </c>
      <c r="J30" s="61">
        <f t="shared" si="3"/>
        <v>202.5</v>
      </c>
      <c r="K30" s="61">
        <f t="shared" si="3"/>
        <v>3.6</v>
      </c>
      <c r="L30" s="61">
        <f t="shared" si="3"/>
        <v>620</v>
      </c>
      <c r="M30" s="61">
        <f t="shared" si="3"/>
        <v>950.8</v>
      </c>
      <c r="N30" s="61">
        <f t="shared" si="3"/>
        <v>202.20000000000002</v>
      </c>
      <c r="O30" s="61">
        <f t="shared" si="3"/>
        <v>9.3000000000000007</v>
      </c>
    </row>
    <row r="31" spans="1:15" ht="39" customHeight="1" x14ac:dyDescent="0.35">
      <c r="A31" s="247" t="s">
        <v>36</v>
      </c>
      <c r="B31" s="247"/>
      <c r="C31" s="247"/>
      <c r="D31" s="247"/>
      <c r="E31" s="247"/>
      <c r="F31" s="247"/>
      <c r="G31" s="247"/>
      <c r="H31" s="42"/>
      <c r="I31" s="42"/>
      <c r="J31" s="42"/>
      <c r="K31" s="42"/>
      <c r="L31" s="42"/>
      <c r="M31" s="42"/>
      <c r="N31" s="42"/>
      <c r="O31" s="42"/>
    </row>
    <row r="32" spans="1:15" ht="39.75" customHeight="1" x14ac:dyDescent="0.35">
      <c r="A32" s="245">
        <v>386</v>
      </c>
      <c r="B32" s="166" t="s">
        <v>220</v>
      </c>
      <c r="C32" s="245">
        <v>200</v>
      </c>
      <c r="D32" s="115">
        <v>7.0000000000000007E-2</v>
      </c>
      <c r="E32" s="115">
        <v>0.02</v>
      </c>
      <c r="F32" s="115">
        <v>15</v>
      </c>
      <c r="G32" s="115">
        <v>60</v>
      </c>
      <c r="H32" s="115">
        <v>0</v>
      </c>
      <c r="I32" s="115">
        <v>0.1</v>
      </c>
      <c r="J32" s="115">
        <v>0</v>
      </c>
      <c r="K32" s="115">
        <v>0</v>
      </c>
      <c r="L32" s="115">
        <v>11</v>
      </c>
      <c r="M32" s="115">
        <v>2.8</v>
      </c>
      <c r="N32" s="115">
        <v>1.4</v>
      </c>
      <c r="O32" s="115">
        <v>0.2</v>
      </c>
    </row>
    <row r="33" spans="1:15" x14ac:dyDescent="0.35">
      <c r="A33" s="168" t="s">
        <v>130</v>
      </c>
      <c r="B33" s="148" t="s">
        <v>146</v>
      </c>
      <c r="C33" s="168">
        <v>30</v>
      </c>
      <c r="D33" s="137">
        <v>3.7</v>
      </c>
      <c r="E33" s="137">
        <v>1.3</v>
      </c>
      <c r="F33" s="137">
        <v>23</v>
      </c>
      <c r="G33" s="137">
        <v>113</v>
      </c>
      <c r="H33" s="137">
        <v>0.03</v>
      </c>
      <c r="I33" s="137">
        <v>0</v>
      </c>
      <c r="J33" s="137">
        <v>0.2</v>
      </c>
      <c r="K33" s="137">
        <v>0</v>
      </c>
      <c r="L33" s="137">
        <v>8.6999999999999993</v>
      </c>
      <c r="M33" s="137">
        <v>32</v>
      </c>
      <c r="N33" s="137">
        <v>6.6</v>
      </c>
      <c r="O33" s="137">
        <v>0.5</v>
      </c>
    </row>
    <row r="34" spans="1:15" x14ac:dyDescent="0.35">
      <c r="A34" s="42"/>
      <c r="B34" s="42"/>
      <c r="C34" s="42"/>
      <c r="D34" s="41">
        <f>D32+D33</f>
        <v>3.77</v>
      </c>
      <c r="E34" s="41">
        <f t="shared" ref="E34:O34" si="4">E32+E33</f>
        <v>1.32</v>
      </c>
      <c r="F34" s="41">
        <f t="shared" si="4"/>
        <v>38</v>
      </c>
      <c r="G34" s="41">
        <f t="shared" si="4"/>
        <v>173</v>
      </c>
      <c r="H34" s="41">
        <f t="shared" si="4"/>
        <v>0.03</v>
      </c>
      <c r="I34" s="41">
        <f t="shared" si="4"/>
        <v>0.1</v>
      </c>
      <c r="J34" s="41">
        <f t="shared" si="4"/>
        <v>0.2</v>
      </c>
      <c r="K34" s="41">
        <f t="shared" si="4"/>
        <v>0</v>
      </c>
      <c r="L34" s="41">
        <f t="shared" si="4"/>
        <v>19.7</v>
      </c>
      <c r="M34" s="41">
        <f t="shared" si="4"/>
        <v>34.799999999999997</v>
      </c>
      <c r="N34" s="41">
        <f t="shared" si="4"/>
        <v>8</v>
      </c>
      <c r="O34" s="41">
        <f t="shared" si="4"/>
        <v>0.7</v>
      </c>
    </row>
    <row r="35" spans="1:15" x14ac:dyDescent="0.35">
      <c r="A35" s="42"/>
      <c r="B35" s="42"/>
      <c r="C35" s="42"/>
      <c r="D35" s="61">
        <f t="shared" ref="D35:O35" si="5">D10+D23+D14+D30+D34</f>
        <v>141.56</v>
      </c>
      <c r="E35" s="61">
        <f t="shared" si="5"/>
        <v>125.84</v>
      </c>
      <c r="F35" s="61">
        <f t="shared" si="5"/>
        <v>512.05999999999995</v>
      </c>
      <c r="G35" s="61">
        <f t="shared" si="5"/>
        <v>3824</v>
      </c>
      <c r="H35" s="61">
        <f t="shared" si="5"/>
        <v>2.0299999999999998</v>
      </c>
      <c r="I35" s="61">
        <f t="shared" si="5"/>
        <v>117.6</v>
      </c>
      <c r="J35" s="61">
        <f t="shared" si="5"/>
        <v>568.30000000000007</v>
      </c>
      <c r="K35" s="61">
        <f t="shared" si="5"/>
        <v>99.320000000000007</v>
      </c>
      <c r="L35" s="61">
        <f t="shared" si="5"/>
        <v>1614.7</v>
      </c>
      <c r="M35" s="61">
        <f t="shared" si="5"/>
        <v>2356.3000000000002</v>
      </c>
      <c r="N35" s="61">
        <f t="shared" si="5"/>
        <v>599</v>
      </c>
      <c r="O35" s="61">
        <f t="shared" si="5"/>
        <v>43.040000000000006</v>
      </c>
    </row>
  </sheetData>
  <mergeCells count="13">
    <mergeCell ref="A31:G31"/>
    <mergeCell ref="A11:G11"/>
    <mergeCell ref="A24:G24"/>
    <mergeCell ref="A15:G15"/>
    <mergeCell ref="L1:O1"/>
    <mergeCell ref="A4:G4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70866141732283472" right="0.31" top="0.74803149606299213" bottom="0.74803149606299213" header="0.31496062992125984" footer="0.31496062992125984"/>
  <pageSetup paperSize="9" scale="6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0" zoomScaleNormal="70" workbookViewId="0">
      <selection sqref="A1:O38"/>
    </sheetView>
  </sheetViews>
  <sheetFormatPr defaultColWidth="8.88671875" defaultRowHeight="15.6" x14ac:dyDescent="0.3"/>
  <cols>
    <col min="1" max="1" width="8.88671875" style="63"/>
    <col min="2" max="2" width="12.44140625" style="63" customWidth="1"/>
    <col min="3" max="16384" width="8.88671875" style="63"/>
  </cols>
  <sheetData>
    <row r="1" spans="1:15" x14ac:dyDescent="0.3">
      <c r="A1" s="280" t="s">
        <v>0</v>
      </c>
      <c r="B1" s="274" t="s">
        <v>1</v>
      </c>
      <c r="C1" s="274" t="s">
        <v>2</v>
      </c>
      <c r="D1" s="274" t="s">
        <v>3</v>
      </c>
      <c r="E1" s="274"/>
      <c r="F1" s="274"/>
      <c r="G1" s="274" t="s">
        <v>4</v>
      </c>
      <c r="H1" s="274" t="s">
        <v>5</v>
      </c>
      <c r="I1" s="274"/>
      <c r="J1" s="274"/>
      <c r="K1" s="274"/>
      <c r="L1" s="274" t="s">
        <v>6</v>
      </c>
      <c r="M1" s="274"/>
      <c r="N1" s="274"/>
      <c r="O1" s="278"/>
    </row>
    <row r="2" spans="1:15" ht="59.25" customHeight="1" thickBot="1" x14ac:dyDescent="0.35">
      <c r="A2" s="281"/>
      <c r="B2" s="282"/>
      <c r="C2" s="282"/>
      <c r="D2" s="46" t="s">
        <v>7</v>
      </c>
      <c r="E2" s="46" t="s">
        <v>8</v>
      </c>
      <c r="F2" s="46" t="s">
        <v>9</v>
      </c>
      <c r="G2" s="282"/>
      <c r="H2" s="46" t="s">
        <v>51</v>
      </c>
      <c r="I2" s="46" t="s">
        <v>10</v>
      </c>
      <c r="J2" s="46" t="s">
        <v>11</v>
      </c>
      <c r="K2" s="46" t="s">
        <v>12</v>
      </c>
      <c r="L2" s="46" t="s">
        <v>13</v>
      </c>
      <c r="M2" s="46" t="s">
        <v>14</v>
      </c>
      <c r="N2" s="46" t="s">
        <v>15</v>
      </c>
      <c r="O2" s="12" t="s">
        <v>16</v>
      </c>
    </row>
    <row r="3" spans="1:15" ht="16.2" thickBot="1" x14ac:dyDescent="0.35">
      <c r="A3" s="275" t="s">
        <v>58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7"/>
    </row>
    <row r="4" spans="1:15" x14ac:dyDescent="0.3">
      <c r="A4" s="279" t="s">
        <v>37</v>
      </c>
      <c r="B4" s="279"/>
      <c r="C4" s="279"/>
      <c r="D4" s="279"/>
      <c r="E4" s="279"/>
      <c r="F4" s="279"/>
      <c r="G4" s="65"/>
      <c r="H4" s="65"/>
      <c r="I4" s="65"/>
      <c r="J4" s="65"/>
      <c r="K4" s="65"/>
      <c r="L4" s="65"/>
      <c r="M4" s="65"/>
      <c r="N4" s="65"/>
      <c r="O4" s="65"/>
    </row>
    <row r="5" spans="1:15" ht="33.75" customHeight="1" x14ac:dyDescent="0.3">
      <c r="A5" s="179">
        <v>210</v>
      </c>
      <c r="B5" s="166" t="s">
        <v>215</v>
      </c>
      <c r="C5" s="179">
        <v>116</v>
      </c>
      <c r="D5" s="180">
        <v>10.8</v>
      </c>
      <c r="E5" s="181">
        <v>20</v>
      </c>
      <c r="F5" s="180">
        <v>2</v>
      </c>
      <c r="G5" s="180">
        <v>224</v>
      </c>
      <c r="H5" s="180">
        <v>0.06</v>
      </c>
      <c r="I5" s="180">
        <v>0.1</v>
      </c>
      <c r="J5" s="180">
        <v>187</v>
      </c>
      <c r="K5" s="180">
        <v>0.4</v>
      </c>
      <c r="L5" s="180">
        <v>59</v>
      </c>
      <c r="M5" s="180">
        <v>130</v>
      </c>
      <c r="N5" s="180">
        <v>9.3000000000000007</v>
      </c>
      <c r="O5" s="180">
        <v>1.5</v>
      </c>
    </row>
    <row r="6" spans="1:15" ht="31.2" x14ac:dyDescent="0.3">
      <c r="A6" s="129">
        <v>203</v>
      </c>
      <c r="B6" s="131" t="s">
        <v>100</v>
      </c>
      <c r="C6" s="129">
        <v>205</v>
      </c>
      <c r="D6" s="130">
        <v>7.6</v>
      </c>
      <c r="E6" s="130">
        <v>8</v>
      </c>
      <c r="F6" s="130">
        <v>42.6</v>
      </c>
      <c r="G6" s="130">
        <v>274</v>
      </c>
      <c r="H6" s="130">
        <v>0.08</v>
      </c>
      <c r="I6" s="130">
        <v>0</v>
      </c>
      <c r="J6" s="130">
        <v>40</v>
      </c>
      <c r="K6" s="130">
        <v>1.1000000000000001</v>
      </c>
      <c r="L6" s="130">
        <v>17</v>
      </c>
      <c r="M6" s="130">
        <v>52.6</v>
      </c>
      <c r="N6" s="130">
        <v>11.4</v>
      </c>
      <c r="O6" s="130">
        <v>1.1000000000000001</v>
      </c>
    </row>
    <row r="7" spans="1:15" ht="31.2" x14ac:dyDescent="0.3">
      <c r="A7" s="47">
        <v>382</v>
      </c>
      <c r="B7" s="36" t="s">
        <v>27</v>
      </c>
      <c r="C7" s="47">
        <v>200</v>
      </c>
      <c r="D7" s="49">
        <v>4</v>
      </c>
      <c r="E7" s="49">
        <v>3.5</v>
      </c>
      <c r="F7" s="49">
        <v>17.5</v>
      </c>
      <c r="G7" s="49">
        <v>118</v>
      </c>
      <c r="H7" s="49">
        <v>0.04</v>
      </c>
      <c r="I7" s="49">
        <v>1.59</v>
      </c>
      <c r="J7" s="49">
        <v>24</v>
      </c>
      <c r="K7" s="49">
        <v>0</v>
      </c>
      <c r="L7" s="49">
        <v>152</v>
      </c>
      <c r="M7" s="49">
        <v>124.6</v>
      </c>
      <c r="N7" s="49">
        <v>21</v>
      </c>
      <c r="O7" s="74">
        <v>0.4</v>
      </c>
    </row>
    <row r="8" spans="1:15" ht="24.75" customHeight="1" x14ac:dyDescent="0.3">
      <c r="A8" s="47"/>
      <c r="B8" s="108" t="s">
        <v>193</v>
      </c>
      <c r="C8" s="47">
        <v>90</v>
      </c>
      <c r="D8" s="49">
        <v>5.9</v>
      </c>
      <c r="E8" s="49">
        <v>1.08</v>
      </c>
      <c r="F8" s="49">
        <v>30</v>
      </c>
      <c r="G8" s="49">
        <v>156</v>
      </c>
      <c r="H8" s="49">
        <v>0.16</v>
      </c>
      <c r="I8" s="49">
        <v>0</v>
      </c>
      <c r="J8" s="49">
        <v>0</v>
      </c>
      <c r="K8" s="49">
        <v>1.2</v>
      </c>
      <c r="L8" s="49">
        <v>31.5</v>
      </c>
      <c r="M8" s="49">
        <v>142</v>
      </c>
      <c r="N8" s="49">
        <v>42</v>
      </c>
      <c r="O8" s="49">
        <v>3.5</v>
      </c>
    </row>
    <row r="9" spans="1:15" ht="31.2" x14ac:dyDescent="0.3">
      <c r="A9" s="6">
        <v>14</v>
      </c>
      <c r="B9" s="72" t="s">
        <v>22</v>
      </c>
      <c r="C9" s="6">
        <v>20</v>
      </c>
      <c r="D9" s="49">
        <v>0.16</v>
      </c>
      <c r="E9" s="49">
        <v>14.5</v>
      </c>
      <c r="F9" s="49">
        <v>0.26</v>
      </c>
      <c r="G9" s="49">
        <v>132</v>
      </c>
      <c r="H9" s="49">
        <v>0</v>
      </c>
      <c r="I9" s="49">
        <v>0</v>
      </c>
      <c r="J9" s="49">
        <v>80</v>
      </c>
      <c r="K9" s="49">
        <v>0.22</v>
      </c>
      <c r="L9" s="49">
        <v>2.4</v>
      </c>
      <c r="M9" s="49">
        <v>6</v>
      </c>
      <c r="N9" s="49">
        <v>0</v>
      </c>
      <c r="O9" s="49">
        <v>0.04</v>
      </c>
    </row>
    <row r="10" spans="1:15" x14ac:dyDescent="0.3">
      <c r="A10" s="5"/>
      <c r="B10" s="5"/>
      <c r="C10" s="5"/>
      <c r="D10" s="67">
        <f>D5+D6+D7+D8+D9</f>
        <v>28.459999999999997</v>
      </c>
      <c r="E10" s="67">
        <f t="shared" ref="E10:O10" si="0">E5+E6+E7+E8+E9</f>
        <v>47.08</v>
      </c>
      <c r="F10" s="67">
        <f t="shared" si="0"/>
        <v>92.36</v>
      </c>
      <c r="G10" s="67">
        <f t="shared" si="0"/>
        <v>904</v>
      </c>
      <c r="H10" s="67">
        <f t="shared" si="0"/>
        <v>0.34</v>
      </c>
      <c r="I10" s="67">
        <f t="shared" si="0"/>
        <v>1.6900000000000002</v>
      </c>
      <c r="J10" s="67">
        <f t="shared" si="0"/>
        <v>331</v>
      </c>
      <c r="K10" s="67">
        <f t="shared" si="0"/>
        <v>2.9200000000000004</v>
      </c>
      <c r="L10" s="67">
        <f t="shared" si="0"/>
        <v>261.89999999999998</v>
      </c>
      <c r="M10" s="67">
        <f t="shared" si="0"/>
        <v>455.2</v>
      </c>
      <c r="N10" s="67">
        <f t="shared" si="0"/>
        <v>83.7</v>
      </c>
      <c r="O10" s="67">
        <f t="shared" si="0"/>
        <v>6.54</v>
      </c>
    </row>
    <row r="11" spans="1:15" x14ac:dyDescent="0.3">
      <c r="A11" s="267" t="s">
        <v>53</v>
      </c>
      <c r="B11" s="267"/>
      <c r="C11" s="267"/>
      <c r="D11" s="267"/>
      <c r="E11" s="267"/>
      <c r="F11" s="267"/>
      <c r="G11" s="267"/>
      <c r="H11" s="5"/>
      <c r="I11" s="5"/>
      <c r="J11" s="5"/>
      <c r="K11" s="5"/>
      <c r="L11" s="5"/>
      <c r="M11" s="5"/>
      <c r="N11" s="5"/>
      <c r="O11" s="5"/>
    </row>
    <row r="12" spans="1:15" ht="31.2" x14ac:dyDescent="0.3">
      <c r="A12" s="144">
        <v>385</v>
      </c>
      <c r="B12" s="145" t="s">
        <v>170</v>
      </c>
      <c r="C12" s="144">
        <v>200</v>
      </c>
      <c r="D12" s="137">
        <v>5.8</v>
      </c>
      <c r="E12" s="137">
        <v>5</v>
      </c>
      <c r="F12" s="137">
        <v>9.6</v>
      </c>
      <c r="G12" s="137">
        <v>107</v>
      </c>
      <c r="H12" s="137">
        <v>0.08</v>
      </c>
      <c r="I12" s="137">
        <v>2.6</v>
      </c>
      <c r="J12" s="137">
        <v>40</v>
      </c>
      <c r="K12" s="137">
        <v>0</v>
      </c>
      <c r="L12" s="137">
        <v>240</v>
      </c>
      <c r="M12" s="137">
        <v>180</v>
      </c>
      <c r="N12" s="137">
        <v>28</v>
      </c>
      <c r="O12" s="137">
        <v>0.2</v>
      </c>
    </row>
    <row r="13" spans="1:15" ht="16.5" customHeight="1" x14ac:dyDescent="0.3">
      <c r="A13" s="47"/>
      <c r="B13" s="36" t="s">
        <v>29</v>
      </c>
      <c r="C13" s="47">
        <v>30</v>
      </c>
      <c r="D13" s="49">
        <v>3.7</v>
      </c>
      <c r="E13" s="49">
        <v>1.2</v>
      </c>
      <c r="F13" s="49">
        <v>23</v>
      </c>
      <c r="G13" s="49">
        <v>113</v>
      </c>
      <c r="H13" s="49">
        <v>0.03</v>
      </c>
      <c r="I13" s="49">
        <v>0</v>
      </c>
      <c r="J13" s="49">
        <v>0.02</v>
      </c>
      <c r="K13" s="49">
        <v>0</v>
      </c>
      <c r="L13" s="49">
        <v>8.6999999999999993</v>
      </c>
      <c r="M13" s="49">
        <v>32</v>
      </c>
      <c r="N13" s="49">
        <v>6.6</v>
      </c>
      <c r="O13" s="49">
        <v>0.5</v>
      </c>
    </row>
    <row r="14" spans="1:15" x14ac:dyDescent="0.3">
      <c r="A14" s="5"/>
      <c r="B14" s="5"/>
      <c r="C14" s="5"/>
      <c r="D14" s="67">
        <f>D12+D13</f>
        <v>9.5</v>
      </c>
      <c r="E14" s="67">
        <f t="shared" ref="E14:O14" si="1">E12+E13</f>
        <v>6.2</v>
      </c>
      <c r="F14" s="67">
        <f t="shared" si="1"/>
        <v>32.6</v>
      </c>
      <c r="G14" s="67">
        <f t="shared" si="1"/>
        <v>220</v>
      </c>
      <c r="H14" s="67">
        <f t="shared" si="1"/>
        <v>0.11</v>
      </c>
      <c r="I14" s="67">
        <f t="shared" si="1"/>
        <v>2.6</v>
      </c>
      <c r="J14" s="67">
        <f t="shared" si="1"/>
        <v>40.020000000000003</v>
      </c>
      <c r="K14" s="67">
        <f t="shared" si="1"/>
        <v>0</v>
      </c>
      <c r="L14" s="67">
        <f t="shared" si="1"/>
        <v>248.7</v>
      </c>
      <c r="M14" s="67">
        <f t="shared" si="1"/>
        <v>212</v>
      </c>
      <c r="N14" s="67">
        <f t="shared" si="1"/>
        <v>34.6</v>
      </c>
      <c r="O14" s="67">
        <f t="shared" si="1"/>
        <v>0.7</v>
      </c>
    </row>
    <row r="15" spans="1:15" x14ac:dyDescent="0.3">
      <c r="A15" s="267" t="s">
        <v>38</v>
      </c>
      <c r="B15" s="267"/>
      <c r="C15" s="267"/>
      <c r="D15" s="267"/>
      <c r="E15" s="267"/>
      <c r="F15" s="267"/>
      <c r="G15" s="267"/>
      <c r="H15" s="5"/>
      <c r="I15" s="5"/>
      <c r="J15" s="5"/>
      <c r="K15" s="5"/>
      <c r="L15" s="5"/>
      <c r="M15" s="5"/>
      <c r="N15" s="5"/>
      <c r="O15" s="5"/>
    </row>
    <row r="16" spans="1:15" ht="46.5" customHeight="1" x14ac:dyDescent="0.3">
      <c r="A16" s="187" t="s">
        <v>94</v>
      </c>
      <c r="B16" s="166" t="s">
        <v>194</v>
      </c>
      <c r="C16" s="195">
        <v>100</v>
      </c>
      <c r="D16" s="195">
        <v>1</v>
      </c>
      <c r="E16" s="195">
        <v>0.1</v>
      </c>
      <c r="F16" s="195">
        <v>1.9</v>
      </c>
      <c r="G16" s="195">
        <v>22</v>
      </c>
      <c r="H16" s="195">
        <v>0.06</v>
      </c>
      <c r="I16" s="195">
        <v>17.5</v>
      </c>
      <c r="J16" s="195">
        <v>0</v>
      </c>
      <c r="K16" s="195">
        <v>0.7</v>
      </c>
      <c r="L16" s="195">
        <v>14</v>
      </c>
      <c r="M16" s="195">
        <v>26</v>
      </c>
      <c r="N16" s="195">
        <v>20</v>
      </c>
      <c r="O16" s="195">
        <v>0.9</v>
      </c>
    </row>
    <row r="17" spans="1:15" ht="46.8" x14ac:dyDescent="0.3">
      <c r="A17" s="6" t="s">
        <v>40</v>
      </c>
      <c r="B17" s="110" t="s">
        <v>195</v>
      </c>
      <c r="C17" s="47" t="s">
        <v>39</v>
      </c>
      <c r="D17" s="49">
        <v>2.4</v>
      </c>
      <c r="E17" s="49">
        <v>3.3</v>
      </c>
      <c r="F17" s="49">
        <v>18.5</v>
      </c>
      <c r="G17" s="49">
        <v>227</v>
      </c>
      <c r="H17" s="49">
        <v>0.1</v>
      </c>
      <c r="I17" s="49">
        <v>13.2</v>
      </c>
      <c r="J17" s="49">
        <v>0</v>
      </c>
      <c r="K17" s="49">
        <v>1.5</v>
      </c>
      <c r="L17" s="49">
        <v>35.4</v>
      </c>
      <c r="M17" s="49">
        <v>86</v>
      </c>
      <c r="N17" s="49">
        <v>35.4</v>
      </c>
      <c r="O17" s="49">
        <v>1.2</v>
      </c>
    </row>
    <row r="18" spans="1:15" ht="61.5" customHeight="1" x14ac:dyDescent="0.3">
      <c r="A18" s="106">
        <v>229</v>
      </c>
      <c r="B18" s="108" t="s">
        <v>101</v>
      </c>
      <c r="C18" s="106">
        <v>250</v>
      </c>
      <c r="D18" s="107">
        <v>24.3</v>
      </c>
      <c r="E18" s="107">
        <v>12.4</v>
      </c>
      <c r="F18" s="107">
        <v>9.5</v>
      </c>
      <c r="G18" s="107">
        <v>283</v>
      </c>
      <c r="H18" s="107">
        <v>0.12</v>
      </c>
      <c r="I18" s="107">
        <v>10.4</v>
      </c>
      <c r="J18" s="107">
        <v>14.5</v>
      </c>
      <c r="K18" s="107">
        <v>6.3</v>
      </c>
      <c r="L18" s="107">
        <v>97.5</v>
      </c>
      <c r="M18" s="107">
        <v>405</v>
      </c>
      <c r="N18" s="107">
        <v>121.2</v>
      </c>
      <c r="O18" s="107">
        <v>2.1</v>
      </c>
    </row>
    <row r="19" spans="1:15" ht="37.5" customHeight="1" x14ac:dyDescent="0.3">
      <c r="A19" s="47">
        <v>310</v>
      </c>
      <c r="B19" s="36" t="s">
        <v>95</v>
      </c>
      <c r="C19" s="47" t="s">
        <v>128</v>
      </c>
      <c r="D19" s="49">
        <v>4.7</v>
      </c>
      <c r="E19" s="49">
        <v>7.2</v>
      </c>
      <c r="F19" s="49">
        <v>38.299999999999997</v>
      </c>
      <c r="G19" s="49">
        <v>237</v>
      </c>
      <c r="H19" s="49">
        <v>0.2</v>
      </c>
      <c r="I19" s="49">
        <v>35</v>
      </c>
      <c r="J19" s="49">
        <v>0</v>
      </c>
      <c r="K19" s="49">
        <v>0.2</v>
      </c>
      <c r="L19" s="49">
        <v>24.4</v>
      </c>
      <c r="M19" s="49">
        <v>132</v>
      </c>
      <c r="N19" s="49">
        <v>48</v>
      </c>
      <c r="O19" s="49">
        <v>1.9</v>
      </c>
    </row>
    <row r="20" spans="1:15" ht="21.75" customHeight="1" x14ac:dyDescent="0.3">
      <c r="A20" s="47">
        <v>389</v>
      </c>
      <c r="B20" s="36" t="s">
        <v>143</v>
      </c>
      <c r="C20" s="47">
        <v>200</v>
      </c>
      <c r="D20" s="49">
        <v>1</v>
      </c>
      <c r="E20" s="49">
        <v>0</v>
      </c>
      <c r="F20" s="49">
        <v>20</v>
      </c>
      <c r="G20" s="49">
        <v>84</v>
      </c>
      <c r="H20" s="49">
        <v>0.02</v>
      </c>
      <c r="I20" s="49">
        <v>4</v>
      </c>
      <c r="J20" s="49">
        <v>0</v>
      </c>
      <c r="K20" s="49">
        <v>0.2</v>
      </c>
      <c r="L20" s="49">
        <v>14</v>
      </c>
      <c r="M20" s="49">
        <v>14</v>
      </c>
      <c r="N20" s="49">
        <v>8</v>
      </c>
      <c r="O20" s="49">
        <v>2.8</v>
      </c>
    </row>
    <row r="21" spans="1:15" x14ac:dyDescent="0.3">
      <c r="A21" s="47"/>
      <c r="B21" s="108" t="s">
        <v>193</v>
      </c>
      <c r="C21" s="47">
        <v>100</v>
      </c>
      <c r="D21" s="49">
        <v>6.6</v>
      </c>
      <c r="E21" s="49">
        <v>1.2</v>
      </c>
      <c r="F21" s="49">
        <v>33.4</v>
      </c>
      <c r="G21" s="49">
        <v>174</v>
      </c>
      <c r="H21" s="49">
        <v>0.18</v>
      </c>
      <c r="I21" s="49">
        <v>0</v>
      </c>
      <c r="J21" s="49">
        <v>0</v>
      </c>
      <c r="K21" s="49">
        <v>1.4</v>
      </c>
      <c r="L21" s="49">
        <v>35</v>
      </c>
      <c r="M21" s="49">
        <v>158</v>
      </c>
      <c r="N21" s="49">
        <v>47</v>
      </c>
      <c r="O21" s="49">
        <v>3.9</v>
      </c>
    </row>
    <row r="22" spans="1:15" ht="31.2" x14ac:dyDescent="0.3">
      <c r="A22" s="47"/>
      <c r="B22" s="36" t="s">
        <v>24</v>
      </c>
      <c r="C22" s="47">
        <v>80</v>
      </c>
      <c r="D22" s="49">
        <v>5.4</v>
      </c>
      <c r="E22" s="49">
        <v>1.04</v>
      </c>
      <c r="F22" s="49">
        <v>32</v>
      </c>
      <c r="G22" s="49">
        <v>161</v>
      </c>
      <c r="H22" s="49">
        <v>0.14000000000000001</v>
      </c>
      <c r="I22" s="49">
        <v>0</v>
      </c>
      <c r="J22" s="49">
        <v>0</v>
      </c>
      <c r="K22" s="49">
        <v>1.1000000000000001</v>
      </c>
      <c r="L22" s="49">
        <v>37.6</v>
      </c>
      <c r="M22" s="49">
        <v>125</v>
      </c>
      <c r="N22" s="49">
        <v>39</v>
      </c>
      <c r="O22" s="49">
        <v>3.1</v>
      </c>
    </row>
    <row r="23" spans="1:15" x14ac:dyDescent="0.3">
      <c r="A23" s="169">
        <v>338</v>
      </c>
      <c r="B23" s="166" t="s">
        <v>44</v>
      </c>
      <c r="C23" s="169">
        <v>300</v>
      </c>
      <c r="D23" s="170">
        <v>1.2</v>
      </c>
      <c r="E23" s="170">
        <v>1.2</v>
      </c>
      <c r="F23" s="170">
        <v>19.600000000000001</v>
      </c>
      <c r="G23" s="170">
        <v>141</v>
      </c>
      <c r="H23" s="170">
        <v>0.09</v>
      </c>
      <c r="I23" s="170">
        <v>30</v>
      </c>
      <c r="J23" s="170">
        <v>0</v>
      </c>
      <c r="K23" s="170">
        <v>0.6</v>
      </c>
      <c r="L23" s="170">
        <v>48</v>
      </c>
      <c r="M23" s="170">
        <v>33</v>
      </c>
      <c r="N23" s="170">
        <v>27</v>
      </c>
      <c r="O23" s="170">
        <v>6.6</v>
      </c>
    </row>
    <row r="24" spans="1:15" x14ac:dyDescent="0.3">
      <c r="A24" s="5"/>
      <c r="B24" s="5"/>
      <c r="C24" s="5"/>
      <c r="D24" s="67">
        <f t="shared" ref="D24:O24" si="2">SUM(D16:D23)</f>
        <v>46.6</v>
      </c>
      <c r="E24" s="67">
        <f t="shared" si="2"/>
        <v>26.439999999999998</v>
      </c>
      <c r="F24" s="67">
        <f t="shared" si="2"/>
        <v>173.2</v>
      </c>
      <c r="G24" s="67">
        <f t="shared" si="2"/>
        <v>1329</v>
      </c>
      <c r="H24" s="67">
        <f t="shared" si="2"/>
        <v>0.90999999999999992</v>
      </c>
      <c r="I24" s="67">
        <f t="shared" si="2"/>
        <v>110.1</v>
      </c>
      <c r="J24" s="67">
        <f t="shared" si="2"/>
        <v>14.5</v>
      </c>
      <c r="K24" s="67">
        <f t="shared" si="2"/>
        <v>11.999999999999998</v>
      </c>
      <c r="L24" s="67">
        <f t="shared" si="2"/>
        <v>305.90000000000003</v>
      </c>
      <c r="M24" s="67">
        <f t="shared" si="2"/>
        <v>979</v>
      </c>
      <c r="N24" s="67">
        <f t="shared" si="2"/>
        <v>345.6</v>
      </c>
      <c r="O24" s="67">
        <f t="shared" si="2"/>
        <v>22.5</v>
      </c>
    </row>
    <row r="25" spans="1:15" x14ac:dyDescent="0.3">
      <c r="A25" s="267" t="s">
        <v>30</v>
      </c>
      <c r="B25" s="267"/>
      <c r="C25" s="267"/>
      <c r="D25" s="267"/>
      <c r="E25" s="267"/>
      <c r="F25" s="267"/>
      <c r="G25" s="267"/>
      <c r="H25" s="5"/>
      <c r="I25" s="5"/>
      <c r="J25" s="5"/>
      <c r="K25" s="5"/>
      <c r="L25" s="5"/>
      <c r="M25" s="5"/>
      <c r="N25" s="5"/>
      <c r="O25" s="5"/>
    </row>
    <row r="26" spans="1:15" ht="30.75" customHeight="1" x14ac:dyDescent="0.3">
      <c r="A26" s="47">
        <v>291</v>
      </c>
      <c r="B26" s="36" t="s">
        <v>75</v>
      </c>
      <c r="C26" s="47">
        <v>350</v>
      </c>
      <c r="D26" s="49">
        <v>31.5</v>
      </c>
      <c r="E26" s="49">
        <v>15.6</v>
      </c>
      <c r="F26" s="49">
        <v>63.8</v>
      </c>
      <c r="G26" s="49">
        <v>522</v>
      </c>
      <c r="H26" s="49">
        <v>0.2</v>
      </c>
      <c r="I26" s="49">
        <v>11.4</v>
      </c>
      <c r="J26" s="49">
        <v>49</v>
      </c>
      <c r="K26" s="49">
        <v>0.9</v>
      </c>
      <c r="L26" s="49">
        <v>63</v>
      </c>
      <c r="M26" s="49">
        <v>331</v>
      </c>
      <c r="N26" s="49">
        <v>93</v>
      </c>
      <c r="O26" s="49">
        <v>3.2</v>
      </c>
    </row>
    <row r="27" spans="1:15" ht="66.75" customHeight="1" x14ac:dyDescent="0.3">
      <c r="A27" s="163">
        <v>45</v>
      </c>
      <c r="B27" s="136" t="s">
        <v>134</v>
      </c>
      <c r="C27" s="133">
        <v>150</v>
      </c>
      <c r="D27" s="133">
        <v>1.95</v>
      </c>
      <c r="E27" s="133">
        <v>4.8</v>
      </c>
      <c r="F27" s="133">
        <v>9.6</v>
      </c>
      <c r="G27" s="133">
        <v>90</v>
      </c>
      <c r="H27" s="133">
        <v>0.03</v>
      </c>
      <c r="I27" s="133">
        <v>25.5</v>
      </c>
      <c r="J27" s="133">
        <v>0</v>
      </c>
      <c r="K27" s="133">
        <v>12.5</v>
      </c>
      <c r="L27" s="133">
        <v>37.5</v>
      </c>
      <c r="M27" s="133">
        <v>42.4</v>
      </c>
      <c r="N27" s="133">
        <v>22.5</v>
      </c>
      <c r="O27" s="133">
        <v>0.6</v>
      </c>
    </row>
    <row r="28" spans="1:15" ht="34.5" customHeight="1" x14ac:dyDescent="0.3">
      <c r="A28" s="177">
        <v>376</v>
      </c>
      <c r="B28" s="166" t="s">
        <v>20</v>
      </c>
      <c r="C28" s="178" t="s">
        <v>19</v>
      </c>
      <c r="D28" s="178">
        <v>7.0000000000000007E-2</v>
      </c>
      <c r="E28" s="178">
        <v>0.02</v>
      </c>
      <c r="F28" s="178">
        <v>15</v>
      </c>
      <c r="G28" s="178">
        <v>60</v>
      </c>
      <c r="H28" s="178">
        <v>0</v>
      </c>
      <c r="I28" s="178">
        <v>0.03</v>
      </c>
      <c r="J28" s="178">
        <v>0</v>
      </c>
      <c r="K28" s="178">
        <v>0</v>
      </c>
      <c r="L28" s="178">
        <v>11</v>
      </c>
      <c r="M28" s="178">
        <v>2.8</v>
      </c>
      <c r="N28" s="178">
        <v>1.4</v>
      </c>
      <c r="O28" s="178">
        <v>0.2</v>
      </c>
    </row>
    <row r="29" spans="1:15" ht="33.75" customHeight="1" x14ac:dyDescent="0.3">
      <c r="A29" s="47"/>
      <c r="B29" s="36" t="s">
        <v>24</v>
      </c>
      <c r="C29" s="47">
        <v>70</v>
      </c>
      <c r="D29" s="49">
        <v>4.7</v>
      </c>
      <c r="E29" s="49">
        <v>0.9</v>
      </c>
      <c r="F29" s="49">
        <v>28</v>
      </c>
      <c r="G29" s="49">
        <v>140</v>
      </c>
      <c r="H29" s="49">
        <v>0.12</v>
      </c>
      <c r="I29" s="49">
        <v>0</v>
      </c>
      <c r="J29" s="49">
        <v>0</v>
      </c>
      <c r="K29" s="49">
        <v>0.9</v>
      </c>
      <c r="L29" s="49">
        <v>33</v>
      </c>
      <c r="M29" s="49">
        <v>110</v>
      </c>
      <c r="N29" s="49">
        <v>34.299999999999997</v>
      </c>
      <c r="O29" s="49">
        <v>2.7</v>
      </c>
    </row>
    <row r="30" spans="1:15" x14ac:dyDescent="0.3">
      <c r="A30" s="47"/>
      <c r="B30" s="108" t="s">
        <v>193</v>
      </c>
      <c r="C30" s="47">
        <v>60</v>
      </c>
      <c r="D30" s="49">
        <v>4</v>
      </c>
      <c r="E30" s="49">
        <v>0.7</v>
      </c>
      <c r="F30" s="49">
        <v>20</v>
      </c>
      <c r="G30" s="49">
        <v>104</v>
      </c>
      <c r="H30" s="49">
        <v>0.1</v>
      </c>
      <c r="I30" s="49">
        <v>0</v>
      </c>
      <c r="J30" s="49">
        <v>0</v>
      </c>
      <c r="K30" s="49">
        <v>0.8</v>
      </c>
      <c r="L30" s="49">
        <v>21</v>
      </c>
      <c r="M30" s="49">
        <v>95</v>
      </c>
      <c r="N30" s="49">
        <v>28</v>
      </c>
      <c r="O30" s="49">
        <v>2.2999999999999998</v>
      </c>
    </row>
    <row r="31" spans="1:15" x14ac:dyDescent="0.3">
      <c r="A31" s="5"/>
      <c r="B31" s="70"/>
      <c r="C31" s="5"/>
      <c r="D31" s="67">
        <f>D26+D27+D28+D29+D30</f>
        <v>42.220000000000006</v>
      </c>
      <c r="E31" s="67">
        <f t="shared" ref="E31:O31" si="3">E26+E27+E28+E29+E30</f>
        <v>22.019999999999996</v>
      </c>
      <c r="F31" s="67">
        <f t="shared" si="3"/>
        <v>136.39999999999998</v>
      </c>
      <c r="G31" s="67">
        <f t="shared" si="3"/>
        <v>916</v>
      </c>
      <c r="H31" s="67">
        <f t="shared" si="3"/>
        <v>0.44999999999999996</v>
      </c>
      <c r="I31" s="67">
        <f t="shared" si="3"/>
        <v>36.93</v>
      </c>
      <c r="J31" s="67">
        <f t="shared" si="3"/>
        <v>49</v>
      </c>
      <c r="K31" s="67">
        <f t="shared" si="3"/>
        <v>15.100000000000001</v>
      </c>
      <c r="L31" s="67">
        <f t="shared" si="3"/>
        <v>165.5</v>
      </c>
      <c r="M31" s="67">
        <f t="shared" si="3"/>
        <v>581.20000000000005</v>
      </c>
      <c r="N31" s="67">
        <f t="shared" si="3"/>
        <v>179.2</v>
      </c>
      <c r="O31" s="67">
        <f t="shared" si="3"/>
        <v>9</v>
      </c>
    </row>
    <row r="32" spans="1:15" x14ac:dyDescent="0.3">
      <c r="A32" s="267" t="s">
        <v>54</v>
      </c>
      <c r="B32" s="267"/>
      <c r="C32" s="267"/>
      <c r="D32" s="267"/>
      <c r="E32" s="267"/>
      <c r="F32" s="267"/>
      <c r="G32" s="267"/>
      <c r="H32" s="5"/>
      <c r="I32" s="5"/>
      <c r="J32" s="5"/>
      <c r="K32" s="5"/>
      <c r="L32" s="5"/>
      <c r="M32" s="5"/>
      <c r="N32" s="5"/>
      <c r="O32" s="5"/>
    </row>
    <row r="33" spans="1:15" x14ac:dyDescent="0.3">
      <c r="A33" s="66">
        <v>421</v>
      </c>
      <c r="B33" s="66" t="s">
        <v>180</v>
      </c>
      <c r="C33" s="66">
        <v>100</v>
      </c>
      <c r="D33" s="75">
        <v>7.7</v>
      </c>
      <c r="E33" s="75">
        <v>4.7</v>
      </c>
      <c r="F33" s="75">
        <v>47.1</v>
      </c>
      <c r="G33" s="75">
        <v>262</v>
      </c>
      <c r="H33" s="75">
        <v>0.14000000000000001</v>
      </c>
      <c r="I33" s="75">
        <v>0</v>
      </c>
      <c r="J33" s="75">
        <v>26</v>
      </c>
      <c r="K33" s="75">
        <v>1.3</v>
      </c>
      <c r="L33" s="75">
        <v>22</v>
      </c>
      <c r="M33" s="75">
        <v>74</v>
      </c>
      <c r="N33" s="75">
        <v>29</v>
      </c>
      <c r="O33" s="69">
        <v>1.3</v>
      </c>
    </row>
    <row r="34" spans="1:15" ht="37.5" customHeight="1" x14ac:dyDescent="0.3">
      <c r="A34" s="47">
        <v>386</v>
      </c>
      <c r="B34" s="36" t="s">
        <v>115</v>
      </c>
      <c r="C34" s="47">
        <v>200</v>
      </c>
      <c r="D34" s="49">
        <v>5.8</v>
      </c>
      <c r="E34" s="49">
        <v>5</v>
      </c>
      <c r="F34" s="49">
        <v>8.4</v>
      </c>
      <c r="G34" s="49">
        <v>102</v>
      </c>
      <c r="H34" s="49">
        <v>0.04</v>
      </c>
      <c r="I34" s="49">
        <v>0.6</v>
      </c>
      <c r="J34" s="49">
        <v>40</v>
      </c>
      <c r="K34" s="49">
        <v>0</v>
      </c>
      <c r="L34" s="49">
        <v>248</v>
      </c>
      <c r="M34" s="49">
        <v>184</v>
      </c>
      <c r="N34" s="49">
        <v>28</v>
      </c>
      <c r="O34" s="49">
        <v>0.2</v>
      </c>
    </row>
    <row r="35" spans="1:15" x14ac:dyDescent="0.3">
      <c r="A35" s="5"/>
      <c r="B35" s="5"/>
      <c r="C35" s="5"/>
      <c r="D35" s="67">
        <f>D33+D34</f>
        <v>13.5</v>
      </c>
      <c r="E35" s="67">
        <f t="shared" ref="E35:O35" si="4">E33+E34</f>
        <v>9.6999999999999993</v>
      </c>
      <c r="F35" s="67">
        <f t="shared" si="4"/>
        <v>55.5</v>
      </c>
      <c r="G35" s="67">
        <f t="shared" si="4"/>
        <v>364</v>
      </c>
      <c r="H35" s="67">
        <f t="shared" si="4"/>
        <v>0.18000000000000002</v>
      </c>
      <c r="I35" s="67">
        <f t="shared" si="4"/>
        <v>0.6</v>
      </c>
      <c r="J35" s="67">
        <f t="shared" si="4"/>
        <v>66</v>
      </c>
      <c r="K35" s="67">
        <f t="shared" si="4"/>
        <v>1.3</v>
      </c>
      <c r="L35" s="67">
        <f t="shared" si="4"/>
        <v>270</v>
      </c>
      <c r="M35" s="67">
        <f t="shared" si="4"/>
        <v>258</v>
      </c>
      <c r="N35" s="67">
        <f t="shared" si="4"/>
        <v>57</v>
      </c>
      <c r="O35" s="67">
        <f t="shared" si="4"/>
        <v>1.5</v>
      </c>
    </row>
    <row r="36" spans="1:15" x14ac:dyDescent="0.3">
      <c r="A36" s="5"/>
      <c r="B36" s="5"/>
      <c r="C36" s="5"/>
      <c r="D36" s="67">
        <f t="shared" ref="D36:O36" si="5">D10+D24+D14+D31+D35</f>
        <v>140.28</v>
      </c>
      <c r="E36" s="67">
        <f t="shared" si="5"/>
        <v>111.44</v>
      </c>
      <c r="F36" s="67">
        <f t="shared" si="5"/>
        <v>490.06</v>
      </c>
      <c r="G36" s="67">
        <f t="shared" si="5"/>
        <v>3733</v>
      </c>
      <c r="H36" s="67">
        <f t="shared" si="5"/>
        <v>1.99</v>
      </c>
      <c r="I36" s="67">
        <f t="shared" si="5"/>
        <v>151.91999999999999</v>
      </c>
      <c r="J36" s="67">
        <f t="shared" si="5"/>
        <v>500.52</v>
      </c>
      <c r="K36" s="67">
        <f t="shared" si="5"/>
        <v>31.32</v>
      </c>
      <c r="L36" s="67">
        <f t="shared" si="5"/>
        <v>1252</v>
      </c>
      <c r="M36" s="67">
        <f t="shared" si="5"/>
        <v>2485.4</v>
      </c>
      <c r="N36" s="67">
        <f t="shared" si="5"/>
        <v>700.1</v>
      </c>
      <c r="O36" s="67">
        <f t="shared" si="5"/>
        <v>40.239999999999995</v>
      </c>
    </row>
    <row r="37" spans="1:15" x14ac:dyDescent="0.3">
      <c r="D37" s="63" t="s">
        <v>130</v>
      </c>
    </row>
    <row r="38" spans="1:15" x14ac:dyDescent="0.3">
      <c r="D38" s="63" t="s">
        <v>130</v>
      </c>
      <c r="O38" s="71"/>
    </row>
  </sheetData>
  <mergeCells count="13">
    <mergeCell ref="A32:G32"/>
    <mergeCell ref="A25:G25"/>
    <mergeCell ref="A11:G11"/>
    <mergeCell ref="A15:G15"/>
    <mergeCell ref="H1:K1"/>
    <mergeCell ref="A3:O3"/>
    <mergeCell ref="L1:O1"/>
    <mergeCell ref="A4:F4"/>
    <mergeCell ref="A1:A2"/>
    <mergeCell ref="B1:B2"/>
    <mergeCell ref="C1:C2"/>
    <mergeCell ref="D1:F1"/>
    <mergeCell ref="G1:G2"/>
  </mergeCells>
  <phoneticPr fontId="9" type="noConversion"/>
  <pageMargins left="0.70866141732283472" right="0.48" top="0.74803149606299213" bottom="0.74803149606299213" header="0.31496062992125984" footer="0.31496062992125984"/>
  <pageSetup paperSize="9" scale="6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25" workbookViewId="0">
      <selection activeCell="C1" sqref="A1:O37"/>
    </sheetView>
  </sheetViews>
  <sheetFormatPr defaultColWidth="8.109375" defaultRowHeight="15.6" x14ac:dyDescent="0.3"/>
  <cols>
    <col min="1" max="1" width="5.6640625" style="63" customWidth="1"/>
    <col min="2" max="2" width="18.33203125" style="63" customWidth="1"/>
    <col min="3" max="3" width="6.44140625" style="63" customWidth="1"/>
    <col min="4" max="4" width="8.88671875" style="63" customWidth="1"/>
    <col min="5" max="5" width="9.33203125" style="63" customWidth="1"/>
    <col min="6" max="6" width="9.6640625" style="63" customWidth="1"/>
    <col min="7" max="7" width="10.5546875" style="63" customWidth="1"/>
    <col min="8" max="8" width="6.44140625" style="63" customWidth="1"/>
    <col min="9" max="9" width="9" style="63" customWidth="1"/>
    <col min="10" max="10" width="9.6640625" style="63" customWidth="1"/>
    <col min="11" max="11" width="8.109375" style="63" customWidth="1"/>
    <col min="12" max="12" width="10.6640625" style="63" customWidth="1"/>
    <col min="13" max="13" width="10.5546875" style="63" customWidth="1"/>
    <col min="14" max="14" width="9.33203125" style="63" customWidth="1"/>
    <col min="15" max="16384" width="8.109375" style="63"/>
  </cols>
  <sheetData>
    <row r="1" spans="1:16" ht="18" x14ac:dyDescent="0.3">
      <c r="A1" s="266" t="s">
        <v>0</v>
      </c>
      <c r="B1" s="251" t="s">
        <v>1</v>
      </c>
      <c r="C1" s="251" t="s">
        <v>2</v>
      </c>
      <c r="D1" s="251" t="s">
        <v>3</v>
      </c>
      <c r="E1" s="251"/>
      <c r="F1" s="251"/>
      <c r="G1" s="251" t="s">
        <v>4</v>
      </c>
      <c r="H1" s="251" t="s">
        <v>5</v>
      </c>
      <c r="I1" s="251"/>
      <c r="J1" s="251"/>
      <c r="K1" s="251"/>
      <c r="L1" s="251" t="s">
        <v>6</v>
      </c>
      <c r="M1" s="251"/>
      <c r="N1" s="251"/>
      <c r="O1" s="253"/>
    </row>
    <row r="2" spans="1:16" ht="61.5" customHeight="1" thickBot="1" x14ac:dyDescent="0.35">
      <c r="A2" s="260"/>
      <c r="B2" s="261"/>
      <c r="C2" s="261"/>
      <c r="D2" s="202" t="s">
        <v>7</v>
      </c>
      <c r="E2" s="202" t="s">
        <v>8</v>
      </c>
      <c r="F2" s="202" t="s">
        <v>9</v>
      </c>
      <c r="G2" s="261"/>
      <c r="H2" s="202" t="s">
        <v>50</v>
      </c>
      <c r="I2" s="202" t="s">
        <v>10</v>
      </c>
      <c r="J2" s="202" t="s">
        <v>11</v>
      </c>
      <c r="K2" s="202" t="s">
        <v>12</v>
      </c>
      <c r="L2" s="202" t="s">
        <v>13</v>
      </c>
      <c r="M2" s="202" t="s">
        <v>14</v>
      </c>
      <c r="N2" s="202" t="s">
        <v>15</v>
      </c>
      <c r="O2" s="11" t="s">
        <v>16</v>
      </c>
    </row>
    <row r="3" spans="1:16" ht="17.399999999999999" x14ac:dyDescent="0.3">
      <c r="A3" s="273" t="s">
        <v>59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16" ht="18" x14ac:dyDescent="0.35">
      <c r="A4" s="265" t="s">
        <v>37</v>
      </c>
      <c r="B4" s="265"/>
      <c r="C4" s="265"/>
      <c r="D4" s="265"/>
      <c r="E4" s="265"/>
      <c r="F4" s="265"/>
      <c r="G4" s="16"/>
      <c r="H4" s="16"/>
      <c r="I4" s="16"/>
      <c r="J4" s="16"/>
      <c r="K4" s="16"/>
      <c r="L4" s="16"/>
      <c r="M4" s="16"/>
      <c r="N4" s="16"/>
      <c r="O4" s="16"/>
    </row>
    <row r="5" spans="1:16" ht="40.5" customHeight="1" x14ac:dyDescent="0.3">
      <c r="A5" s="200">
        <v>182</v>
      </c>
      <c r="B5" s="125" t="s">
        <v>109</v>
      </c>
      <c r="C5" s="200">
        <v>250</v>
      </c>
      <c r="D5" s="115">
        <v>8.8000000000000007</v>
      </c>
      <c r="E5" s="115">
        <v>14.5</v>
      </c>
      <c r="F5" s="115">
        <v>50.3</v>
      </c>
      <c r="G5" s="115">
        <v>369</v>
      </c>
      <c r="H5" s="115">
        <v>0.22</v>
      </c>
      <c r="I5" s="115">
        <v>1.19</v>
      </c>
      <c r="J5" s="115">
        <v>66</v>
      </c>
      <c r="K5" s="115">
        <v>0.79</v>
      </c>
      <c r="L5" s="115">
        <v>173</v>
      </c>
      <c r="M5" s="115">
        <v>261</v>
      </c>
      <c r="N5" s="115">
        <v>68</v>
      </c>
      <c r="O5" s="115">
        <v>1.9</v>
      </c>
      <c r="P5" s="68"/>
    </row>
    <row r="6" spans="1:16" ht="54" x14ac:dyDescent="0.3">
      <c r="A6" s="200">
        <v>379</v>
      </c>
      <c r="B6" s="120" t="s">
        <v>32</v>
      </c>
      <c r="C6" s="200" t="s">
        <v>19</v>
      </c>
      <c r="D6" s="115">
        <v>3.1</v>
      </c>
      <c r="E6" s="115">
        <v>2.7</v>
      </c>
      <c r="F6" s="115">
        <v>16</v>
      </c>
      <c r="G6" s="115">
        <v>100</v>
      </c>
      <c r="H6" s="115">
        <v>0.04</v>
      </c>
      <c r="I6" s="115">
        <v>1.3</v>
      </c>
      <c r="J6" s="115">
        <v>20</v>
      </c>
      <c r="K6" s="115">
        <v>0</v>
      </c>
      <c r="L6" s="115">
        <v>125</v>
      </c>
      <c r="M6" s="115">
        <v>90</v>
      </c>
      <c r="N6" s="115">
        <v>14</v>
      </c>
      <c r="O6" s="115">
        <v>0.1</v>
      </c>
    </row>
    <row r="7" spans="1:16" ht="44.25" customHeight="1" x14ac:dyDescent="0.3">
      <c r="A7" s="200"/>
      <c r="B7" s="120" t="s">
        <v>21</v>
      </c>
      <c r="C7" s="200">
        <v>90</v>
      </c>
      <c r="D7" s="115">
        <v>5.9</v>
      </c>
      <c r="E7" s="115">
        <v>1.08</v>
      </c>
      <c r="F7" s="115">
        <v>30</v>
      </c>
      <c r="G7" s="115">
        <v>156</v>
      </c>
      <c r="H7" s="115">
        <v>0.16</v>
      </c>
      <c r="I7" s="115">
        <v>0</v>
      </c>
      <c r="J7" s="115">
        <v>0</v>
      </c>
      <c r="K7" s="115">
        <v>1.2</v>
      </c>
      <c r="L7" s="115">
        <v>31.5</v>
      </c>
      <c r="M7" s="115">
        <v>142</v>
      </c>
      <c r="N7" s="115">
        <v>42</v>
      </c>
      <c r="O7" s="115">
        <v>3.5</v>
      </c>
    </row>
    <row r="8" spans="1:16" ht="36" x14ac:dyDescent="0.3">
      <c r="A8" s="200">
        <v>14</v>
      </c>
      <c r="B8" s="120" t="s">
        <v>22</v>
      </c>
      <c r="C8" s="200">
        <v>20</v>
      </c>
      <c r="D8" s="115">
        <v>0.16</v>
      </c>
      <c r="E8" s="115">
        <v>14.5</v>
      </c>
      <c r="F8" s="115">
        <v>0.26</v>
      </c>
      <c r="G8" s="115">
        <v>132</v>
      </c>
      <c r="H8" s="115">
        <v>0</v>
      </c>
      <c r="I8" s="115">
        <v>0</v>
      </c>
      <c r="J8" s="115">
        <v>80</v>
      </c>
      <c r="K8" s="115">
        <v>0.22</v>
      </c>
      <c r="L8" s="115">
        <v>2.4</v>
      </c>
      <c r="M8" s="115">
        <v>6</v>
      </c>
      <c r="N8" s="115">
        <v>0</v>
      </c>
      <c r="O8" s="115">
        <v>0.04</v>
      </c>
    </row>
    <row r="9" spans="1:16" ht="43.5" customHeight="1" x14ac:dyDescent="0.3">
      <c r="A9" s="200">
        <v>15</v>
      </c>
      <c r="B9" s="104" t="s">
        <v>31</v>
      </c>
      <c r="C9" s="200">
        <v>24</v>
      </c>
      <c r="D9" s="115">
        <v>6.3</v>
      </c>
      <c r="E9" s="115">
        <v>6.4</v>
      </c>
      <c r="F9" s="115">
        <v>0</v>
      </c>
      <c r="G9" s="115">
        <v>82</v>
      </c>
      <c r="H9" s="115">
        <v>8.0000000000000002E-3</v>
      </c>
      <c r="I9" s="115">
        <v>0.16</v>
      </c>
      <c r="J9" s="115">
        <v>50</v>
      </c>
      <c r="K9" s="115">
        <v>0.1</v>
      </c>
      <c r="L9" s="115">
        <v>240</v>
      </c>
      <c r="M9" s="115">
        <v>144</v>
      </c>
      <c r="N9" s="115">
        <v>13</v>
      </c>
      <c r="O9" s="115">
        <v>0.16</v>
      </c>
    </row>
    <row r="10" spans="1:16" ht="15" customHeight="1" x14ac:dyDescent="0.35">
      <c r="A10" s="13"/>
      <c r="B10" s="13"/>
      <c r="C10" s="13"/>
      <c r="D10" s="61">
        <f t="shared" ref="D10:O10" si="0">SUM(D5:D9)</f>
        <v>24.26</v>
      </c>
      <c r="E10" s="61">
        <f t="shared" si="0"/>
        <v>39.18</v>
      </c>
      <c r="F10" s="61">
        <f t="shared" si="0"/>
        <v>96.56</v>
      </c>
      <c r="G10" s="61">
        <f t="shared" si="0"/>
        <v>839</v>
      </c>
      <c r="H10" s="61">
        <f t="shared" si="0"/>
        <v>0.42800000000000005</v>
      </c>
      <c r="I10" s="61">
        <f t="shared" si="0"/>
        <v>2.6500000000000004</v>
      </c>
      <c r="J10" s="61">
        <f t="shared" si="0"/>
        <v>216</v>
      </c>
      <c r="K10" s="61">
        <f t="shared" si="0"/>
        <v>2.31</v>
      </c>
      <c r="L10" s="61">
        <f t="shared" si="0"/>
        <v>571.9</v>
      </c>
      <c r="M10" s="61">
        <f t="shared" si="0"/>
        <v>643</v>
      </c>
      <c r="N10" s="61">
        <f t="shared" si="0"/>
        <v>137</v>
      </c>
      <c r="O10" s="61">
        <f t="shared" si="0"/>
        <v>5.7</v>
      </c>
    </row>
    <row r="11" spans="1:16" ht="18" x14ac:dyDescent="0.35">
      <c r="A11" s="247" t="s">
        <v>53</v>
      </c>
      <c r="B11" s="247"/>
      <c r="C11" s="247"/>
      <c r="D11" s="247"/>
      <c r="E11" s="247"/>
      <c r="F11" s="247"/>
      <c r="G11" s="247"/>
      <c r="H11" s="13"/>
      <c r="I11" s="13"/>
      <c r="J11" s="13"/>
      <c r="K11" s="13"/>
      <c r="L11" s="13"/>
      <c r="M11" s="13"/>
      <c r="N11" s="13"/>
      <c r="O11" s="13"/>
    </row>
    <row r="12" spans="1:16" ht="21" customHeight="1" x14ac:dyDescent="0.3">
      <c r="A12" s="200">
        <v>338</v>
      </c>
      <c r="B12" s="120" t="s">
        <v>166</v>
      </c>
      <c r="C12" s="200">
        <v>300</v>
      </c>
      <c r="D12" s="115">
        <v>1.2</v>
      </c>
      <c r="E12" s="115">
        <v>1.2</v>
      </c>
      <c r="F12" s="115">
        <v>19.600000000000001</v>
      </c>
      <c r="G12" s="115">
        <v>141</v>
      </c>
      <c r="H12" s="115">
        <v>0.03</v>
      </c>
      <c r="I12" s="115">
        <v>30</v>
      </c>
      <c r="J12" s="115">
        <v>0</v>
      </c>
      <c r="K12" s="115">
        <v>0.6</v>
      </c>
      <c r="L12" s="115">
        <v>48</v>
      </c>
      <c r="M12" s="115">
        <v>33</v>
      </c>
      <c r="N12" s="115">
        <v>27</v>
      </c>
      <c r="O12" s="115">
        <v>6.6</v>
      </c>
    </row>
    <row r="13" spans="1:16" ht="24" customHeight="1" x14ac:dyDescent="0.35">
      <c r="A13" s="13"/>
      <c r="B13" s="13"/>
      <c r="C13" s="13"/>
      <c r="D13" s="60">
        <f t="shared" ref="D13:O13" si="1">SUM(D12)</f>
        <v>1.2</v>
      </c>
      <c r="E13" s="60">
        <f t="shared" si="1"/>
        <v>1.2</v>
      </c>
      <c r="F13" s="60">
        <f t="shared" si="1"/>
        <v>19.600000000000001</v>
      </c>
      <c r="G13" s="60">
        <f t="shared" si="1"/>
        <v>141</v>
      </c>
      <c r="H13" s="60">
        <f t="shared" si="1"/>
        <v>0.03</v>
      </c>
      <c r="I13" s="60">
        <f t="shared" si="1"/>
        <v>30</v>
      </c>
      <c r="J13" s="60">
        <f t="shared" si="1"/>
        <v>0</v>
      </c>
      <c r="K13" s="60">
        <f t="shared" si="1"/>
        <v>0.6</v>
      </c>
      <c r="L13" s="60">
        <f t="shared" si="1"/>
        <v>48</v>
      </c>
      <c r="M13" s="60">
        <f t="shared" si="1"/>
        <v>33</v>
      </c>
      <c r="N13" s="60">
        <f t="shared" si="1"/>
        <v>27</v>
      </c>
      <c r="O13" s="60">
        <f t="shared" si="1"/>
        <v>6.6</v>
      </c>
    </row>
    <row r="14" spans="1:16" ht="24" customHeight="1" x14ac:dyDescent="0.35">
      <c r="A14" s="247" t="s">
        <v>38</v>
      </c>
      <c r="B14" s="247"/>
      <c r="C14" s="247"/>
      <c r="D14" s="247"/>
      <c r="E14" s="247"/>
      <c r="F14" s="247"/>
      <c r="G14" s="247"/>
      <c r="H14" s="13"/>
      <c r="I14" s="13"/>
      <c r="J14" s="13"/>
      <c r="K14" s="13"/>
      <c r="L14" s="13"/>
      <c r="M14" s="13"/>
      <c r="N14" s="13"/>
      <c r="O14" s="13"/>
    </row>
    <row r="15" spans="1:16" ht="42.75" customHeight="1" x14ac:dyDescent="0.3">
      <c r="A15" s="200" t="s">
        <v>160</v>
      </c>
      <c r="B15" s="102" t="s">
        <v>107</v>
      </c>
      <c r="C15" s="121">
        <v>100</v>
      </c>
      <c r="D15" s="115">
        <v>2.7</v>
      </c>
      <c r="E15" s="115">
        <v>7.1</v>
      </c>
      <c r="F15" s="115">
        <v>14.5</v>
      </c>
      <c r="G15" s="115">
        <v>133</v>
      </c>
      <c r="H15" s="115">
        <v>0.03</v>
      </c>
      <c r="I15" s="115">
        <v>4.5999999999999996</v>
      </c>
      <c r="J15" s="115">
        <v>0</v>
      </c>
      <c r="K15" s="115">
        <v>14.8</v>
      </c>
      <c r="L15" s="115">
        <v>90.9</v>
      </c>
      <c r="M15" s="115">
        <v>55.8</v>
      </c>
      <c r="N15" s="115">
        <v>18.100000000000001</v>
      </c>
      <c r="O15" s="115">
        <v>0.7</v>
      </c>
    </row>
    <row r="16" spans="1:16" ht="57.75" customHeight="1" x14ac:dyDescent="0.3">
      <c r="A16" s="105">
        <v>99</v>
      </c>
      <c r="B16" s="104" t="s">
        <v>164</v>
      </c>
      <c r="C16" s="105" t="s">
        <v>111</v>
      </c>
      <c r="D16" s="103">
        <v>1.8</v>
      </c>
      <c r="E16" s="103">
        <v>5.9</v>
      </c>
      <c r="F16" s="103">
        <v>10.9</v>
      </c>
      <c r="G16" s="103">
        <v>114</v>
      </c>
      <c r="H16" s="103">
        <v>7.0000000000000007E-2</v>
      </c>
      <c r="I16" s="103">
        <v>12</v>
      </c>
      <c r="J16" s="103">
        <v>0</v>
      </c>
      <c r="K16" s="103">
        <v>2</v>
      </c>
      <c r="L16" s="103">
        <v>41</v>
      </c>
      <c r="M16" s="103">
        <v>59</v>
      </c>
      <c r="N16" s="103">
        <v>25</v>
      </c>
      <c r="O16" s="103">
        <v>0.9</v>
      </c>
    </row>
    <row r="17" spans="1:15" ht="39" customHeight="1" x14ac:dyDescent="0.3">
      <c r="A17" s="200">
        <v>268</v>
      </c>
      <c r="B17" s="102" t="s">
        <v>165</v>
      </c>
      <c r="C17" s="138">
        <v>100</v>
      </c>
      <c r="D17" s="140">
        <v>15</v>
      </c>
      <c r="E17" s="140">
        <v>20.48</v>
      </c>
      <c r="F17" s="140">
        <v>12.01</v>
      </c>
      <c r="G17" s="140">
        <v>292.70999999999998</v>
      </c>
      <c r="H17" s="140">
        <v>0.06</v>
      </c>
      <c r="I17" s="140">
        <v>0</v>
      </c>
      <c r="J17" s="140">
        <v>36.36</v>
      </c>
      <c r="K17" s="140">
        <v>3.23</v>
      </c>
      <c r="L17" s="140">
        <v>11.66</v>
      </c>
      <c r="M17" s="140">
        <v>154.30000000000001</v>
      </c>
      <c r="N17" s="140">
        <v>27.81</v>
      </c>
      <c r="O17" s="140">
        <v>2.46</v>
      </c>
    </row>
    <row r="18" spans="1:15" ht="44.25" customHeight="1" x14ac:dyDescent="0.3">
      <c r="A18" s="105">
        <v>171</v>
      </c>
      <c r="B18" s="104" t="s">
        <v>122</v>
      </c>
      <c r="C18" s="200">
        <v>200</v>
      </c>
      <c r="D18" s="115">
        <v>11</v>
      </c>
      <c r="E18" s="115">
        <v>11.87</v>
      </c>
      <c r="F18" s="115">
        <v>49.75</v>
      </c>
      <c r="G18" s="115">
        <v>475</v>
      </c>
      <c r="H18" s="115">
        <v>0.25</v>
      </c>
      <c r="I18" s="115">
        <v>0</v>
      </c>
      <c r="J18" s="115">
        <v>61.25</v>
      </c>
      <c r="K18" s="115">
        <v>0.62</v>
      </c>
      <c r="L18" s="115">
        <v>32.869999999999997</v>
      </c>
      <c r="M18" s="115">
        <v>262.5</v>
      </c>
      <c r="N18" s="115">
        <v>175</v>
      </c>
      <c r="O18" s="115">
        <v>5.87</v>
      </c>
    </row>
    <row r="19" spans="1:15" ht="36" x14ac:dyDescent="0.3">
      <c r="A19" s="105">
        <v>349</v>
      </c>
      <c r="B19" s="20" t="s">
        <v>108</v>
      </c>
      <c r="C19" s="200">
        <v>200</v>
      </c>
      <c r="D19" s="115">
        <v>0.6</v>
      </c>
      <c r="E19" s="115">
        <v>0.08</v>
      </c>
      <c r="F19" s="115">
        <v>32</v>
      </c>
      <c r="G19" s="115">
        <v>132</v>
      </c>
      <c r="H19" s="115">
        <v>0.01</v>
      </c>
      <c r="I19" s="115">
        <v>0.6</v>
      </c>
      <c r="J19" s="115">
        <v>0</v>
      </c>
      <c r="K19" s="115">
        <v>0.4</v>
      </c>
      <c r="L19" s="115">
        <v>32</v>
      </c>
      <c r="M19" s="115">
        <v>23</v>
      </c>
      <c r="N19" s="115">
        <v>17</v>
      </c>
      <c r="O19" s="115">
        <v>0.6</v>
      </c>
    </row>
    <row r="20" spans="1:15" ht="40.5" customHeight="1" x14ac:dyDescent="0.3">
      <c r="A20" s="200"/>
      <c r="B20" s="120" t="s">
        <v>21</v>
      </c>
      <c r="C20" s="200">
        <v>100</v>
      </c>
      <c r="D20" s="115">
        <v>6.6</v>
      </c>
      <c r="E20" s="115">
        <v>1.2</v>
      </c>
      <c r="F20" s="115">
        <v>33.4</v>
      </c>
      <c r="G20" s="115">
        <v>174</v>
      </c>
      <c r="H20" s="115">
        <v>0.18</v>
      </c>
      <c r="I20" s="115">
        <v>0</v>
      </c>
      <c r="J20" s="115">
        <v>0</v>
      </c>
      <c r="K20" s="115">
        <v>1.4</v>
      </c>
      <c r="L20" s="115">
        <v>35</v>
      </c>
      <c r="M20" s="115">
        <v>158</v>
      </c>
      <c r="N20" s="115">
        <v>27</v>
      </c>
      <c r="O20" s="115">
        <v>3.9</v>
      </c>
    </row>
    <row r="21" spans="1:15" ht="21" customHeight="1" x14ac:dyDescent="0.3">
      <c r="A21" s="200"/>
      <c r="B21" s="120" t="s">
        <v>24</v>
      </c>
      <c r="C21" s="200">
        <v>80</v>
      </c>
      <c r="D21" s="115">
        <v>5.4</v>
      </c>
      <c r="E21" s="115">
        <v>1.04</v>
      </c>
      <c r="F21" s="115">
        <v>32</v>
      </c>
      <c r="G21" s="115">
        <v>161</v>
      </c>
      <c r="H21" s="115">
        <v>0.14000000000000001</v>
      </c>
      <c r="I21" s="115">
        <v>0</v>
      </c>
      <c r="J21" s="115">
        <v>0</v>
      </c>
      <c r="K21" s="115">
        <v>1.1000000000000001</v>
      </c>
      <c r="L21" s="115">
        <v>37.6</v>
      </c>
      <c r="M21" s="115">
        <v>125</v>
      </c>
      <c r="N21" s="115">
        <v>39</v>
      </c>
      <c r="O21" s="115">
        <v>3.1</v>
      </c>
    </row>
    <row r="22" spans="1:15" ht="18" x14ac:dyDescent="0.35">
      <c r="A22" s="13"/>
      <c r="B22" s="13"/>
      <c r="C22" s="13"/>
      <c r="D22" s="61">
        <f t="shared" ref="D22:O22" si="2">D15+D16+D17+D18+D19+D20+D21</f>
        <v>43.1</v>
      </c>
      <c r="E22" s="61">
        <f t="shared" si="2"/>
        <v>47.67</v>
      </c>
      <c r="F22" s="61">
        <f t="shared" si="2"/>
        <v>184.56</v>
      </c>
      <c r="G22" s="61">
        <f t="shared" si="2"/>
        <v>1481.71</v>
      </c>
      <c r="H22" s="61">
        <f t="shared" si="2"/>
        <v>0.7400000000000001</v>
      </c>
      <c r="I22" s="61">
        <f t="shared" si="2"/>
        <v>17.200000000000003</v>
      </c>
      <c r="J22" s="61">
        <f t="shared" si="2"/>
        <v>97.61</v>
      </c>
      <c r="K22" s="61">
        <f t="shared" si="2"/>
        <v>23.55</v>
      </c>
      <c r="L22" s="61">
        <f t="shared" si="2"/>
        <v>281.03000000000003</v>
      </c>
      <c r="M22" s="61">
        <f t="shared" si="2"/>
        <v>837.6</v>
      </c>
      <c r="N22" s="61">
        <f t="shared" si="2"/>
        <v>328.90999999999997</v>
      </c>
      <c r="O22" s="61">
        <f t="shared" si="2"/>
        <v>17.53</v>
      </c>
    </row>
    <row r="23" spans="1:15" ht="18" x14ac:dyDescent="0.35">
      <c r="A23" s="247" t="s">
        <v>30</v>
      </c>
      <c r="B23" s="247"/>
      <c r="C23" s="247"/>
      <c r="D23" s="247"/>
      <c r="E23" s="247"/>
      <c r="F23" s="247"/>
      <c r="G23" s="247"/>
      <c r="H23" s="13"/>
      <c r="I23" s="13"/>
      <c r="J23" s="13"/>
      <c r="K23" s="13"/>
      <c r="L23" s="13"/>
      <c r="M23" s="13"/>
      <c r="N23" s="13"/>
      <c r="O23" s="13"/>
    </row>
    <row r="24" spans="1:15" ht="40.5" customHeight="1" x14ac:dyDescent="0.3">
      <c r="A24" s="200">
        <v>243</v>
      </c>
      <c r="B24" s="120" t="s">
        <v>25</v>
      </c>
      <c r="C24" s="200">
        <v>87</v>
      </c>
      <c r="D24" s="115">
        <v>8.6999999999999993</v>
      </c>
      <c r="E24" s="115">
        <v>25</v>
      </c>
      <c r="F24" s="115">
        <v>0.4</v>
      </c>
      <c r="G24" s="115">
        <v>259</v>
      </c>
      <c r="H24" s="115">
        <v>0.1</v>
      </c>
      <c r="I24" s="115">
        <v>0</v>
      </c>
      <c r="J24" s="115">
        <v>32</v>
      </c>
      <c r="K24" s="115">
        <v>0.3</v>
      </c>
      <c r="L24" s="115">
        <v>29</v>
      </c>
      <c r="M24" s="115">
        <v>128</v>
      </c>
      <c r="N24" s="115">
        <v>15.8</v>
      </c>
      <c r="O24" s="115">
        <v>1.4</v>
      </c>
    </row>
    <row r="25" spans="1:15" ht="37.5" customHeight="1" x14ac:dyDescent="0.3">
      <c r="A25" s="138">
        <v>312</v>
      </c>
      <c r="B25" s="139" t="s">
        <v>120</v>
      </c>
      <c r="C25" s="138">
        <v>200</v>
      </c>
      <c r="D25" s="140">
        <v>4.08</v>
      </c>
      <c r="E25" s="140">
        <v>6.4</v>
      </c>
      <c r="F25" s="140">
        <v>27.25</v>
      </c>
      <c r="G25" s="140">
        <v>183</v>
      </c>
      <c r="H25" s="140">
        <v>0.18</v>
      </c>
      <c r="I25" s="140">
        <v>24.21</v>
      </c>
      <c r="J25" s="140">
        <v>0</v>
      </c>
      <c r="K25" s="140">
        <v>0.24</v>
      </c>
      <c r="L25" s="140">
        <v>49.3</v>
      </c>
      <c r="M25" s="140">
        <v>115.46</v>
      </c>
      <c r="N25" s="140">
        <v>37</v>
      </c>
      <c r="O25" s="140">
        <v>1.35</v>
      </c>
    </row>
    <row r="26" spans="1:15" ht="37.5" customHeight="1" x14ac:dyDescent="0.3">
      <c r="A26" s="138">
        <v>321</v>
      </c>
      <c r="B26" s="139" t="s">
        <v>201</v>
      </c>
      <c r="C26" s="138">
        <v>100</v>
      </c>
      <c r="D26" s="140">
        <v>2.04</v>
      </c>
      <c r="E26" s="140">
        <v>3.68</v>
      </c>
      <c r="F26" s="140">
        <v>7.89</v>
      </c>
      <c r="G26" s="140">
        <v>77</v>
      </c>
      <c r="H26" s="140">
        <v>0.03</v>
      </c>
      <c r="I26" s="140">
        <v>17.079999999999998</v>
      </c>
      <c r="J26" s="140">
        <v>0</v>
      </c>
      <c r="K26" s="140">
        <v>1.95</v>
      </c>
      <c r="L26" s="140">
        <v>58.75</v>
      </c>
      <c r="M26" s="140">
        <v>40.69</v>
      </c>
      <c r="N26" s="140">
        <v>20.58</v>
      </c>
      <c r="O26" s="140">
        <v>0.83</v>
      </c>
    </row>
    <row r="27" spans="1:15" ht="36" x14ac:dyDescent="0.3">
      <c r="A27" s="105">
        <v>131</v>
      </c>
      <c r="B27" s="104" t="s">
        <v>178</v>
      </c>
      <c r="C27" s="200">
        <v>150</v>
      </c>
      <c r="D27" s="115">
        <v>4.8</v>
      </c>
      <c r="E27" s="115">
        <v>5.5</v>
      </c>
      <c r="F27" s="115">
        <v>9</v>
      </c>
      <c r="G27" s="115">
        <v>106</v>
      </c>
      <c r="H27" s="115">
        <v>0.1</v>
      </c>
      <c r="I27" s="115">
        <v>16.3</v>
      </c>
      <c r="J27" s="115">
        <v>30</v>
      </c>
      <c r="K27" s="115">
        <v>0.3</v>
      </c>
      <c r="L27" s="115">
        <v>39.9</v>
      </c>
      <c r="M27" s="115">
        <v>103</v>
      </c>
      <c r="N27" s="115">
        <v>33.9</v>
      </c>
      <c r="O27" s="115">
        <v>1</v>
      </c>
    </row>
    <row r="28" spans="1:15" ht="25.5" customHeight="1" x14ac:dyDescent="0.3">
      <c r="A28" s="200">
        <v>389</v>
      </c>
      <c r="B28" s="102" t="s">
        <v>143</v>
      </c>
      <c r="C28" s="200">
        <v>200</v>
      </c>
      <c r="D28" s="115">
        <v>1</v>
      </c>
      <c r="E28" s="115">
        <v>0</v>
      </c>
      <c r="F28" s="115">
        <v>20</v>
      </c>
      <c r="G28" s="115">
        <v>84</v>
      </c>
      <c r="H28" s="115">
        <v>0.02</v>
      </c>
      <c r="I28" s="115">
        <v>4</v>
      </c>
      <c r="J28" s="115">
        <v>0</v>
      </c>
      <c r="K28" s="115">
        <v>0.2</v>
      </c>
      <c r="L28" s="115">
        <v>14</v>
      </c>
      <c r="M28" s="115">
        <v>14</v>
      </c>
      <c r="N28" s="115">
        <v>8</v>
      </c>
      <c r="O28" s="115">
        <v>2.8</v>
      </c>
    </row>
    <row r="29" spans="1:15" ht="21.75" customHeight="1" x14ac:dyDescent="0.3">
      <c r="A29" s="200"/>
      <c r="B29" s="120" t="s">
        <v>193</v>
      </c>
      <c r="C29" s="200">
        <v>60</v>
      </c>
      <c r="D29" s="115">
        <v>4</v>
      </c>
      <c r="E29" s="115">
        <v>0.7</v>
      </c>
      <c r="F29" s="115">
        <v>20</v>
      </c>
      <c r="G29" s="115">
        <v>104</v>
      </c>
      <c r="H29" s="115">
        <v>0.1</v>
      </c>
      <c r="I29" s="115">
        <v>0</v>
      </c>
      <c r="J29" s="115">
        <v>0</v>
      </c>
      <c r="K29" s="115">
        <v>0.8</v>
      </c>
      <c r="L29" s="115">
        <v>21</v>
      </c>
      <c r="M29" s="115">
        <v>95</v>
      </c>
      <c r="N29" s="115">
        <v>28</v>
      </c>
      <c r="O29" s="115">
        <v>2.2999999999999998</v>
      </c>
    </row>
    <row r="30" spans="1:15" ht="18.75" customHeight="1" x14ac:dyDescent="0.3">
      <c r="A30" s="200"/>
      <c r="B30" s="120" t="s">
        <v>24</v>
      </c>
      <c r="C30" s="200">
        <v>70</v>
      </c>
      <c r="D30" s="115">
        <v>4.7</v>
      </c>
      <c r="E30" s="115">
        <v>0.9</v>
      </c>
      <c r="F30" s="115">
        <v>28</v>
      </c>
      <c r="G30" s="115">
        <v>140</v>
      </c>
      <c r="H30" s="115">
        <v>0.09</v>
      </c>
      <c r="I30" s="115">
        <v>0</v>
      </c>
      <c r="J30" s="115">
        <v>0</v>
      </c>
      <c r="K30" s="115">
        <v>0.5</v>
      </c>
      <c r="L30" s="115">
        <v>25</v>
      </c>
      <c r="M30" s="115">
        <v>77</v>
      </c>
      <c r="N30" s="115">
        <v>25</v>
      </c>
      <c r="O30" s="115">
        <v>2</v>
      </c>
    </row>
    <row r="31" spans="1:15" ht="18" x14ac:dyDescent="0.3">
      <c r="A31" s="200"/>
      <c r="B31" s="120" t="s">
        <v>146</v>
      </c>
      <c r="C31" s="200">
        <v>30</v>
      </c>
      <c r="D31" s="115">
        <v>3.7</v>
      </c>
      <c r="E31" s="115">
        <v>1.2</v>
      </c>
      <c r="F31" s="115">
        <v>23</v>
      </c>
      <c r="G31" s="115">
        <v>113</v>
      </c>
      <c r="H31" s="115">
        <v>0.03</v>
      </c>
      <c r="I31" s="115">
        <v>0</v>
      </c>
      <c r="J31" s="115">
        <v>0.02</v>
      </c>
      <c r="K31" s="115">
        <v>0</v>
      </c>
      <c r="L31" s="115">
        <v>8.6999999999999993</v>
      </c>
      <c r="M31" s="115">
        <v>32.200000000000003</v>
      </c>
      <c r="N31" s="115">
        <v>6.6</v>
      </c>
      <c r="O31" s="115">
        <v>0.5</v>
      </c>
    </row>
    <row r="32" spans="1:15" ht="18" x14ac:dyDescent="0.35">
      <c r="A32" s="13"/>
      <c r="B32" s="13"/>
      <c r="C32" s="13"/>
      <c r="D32" s="61">
        <f t="shared" ref="D32:O32" si="3">SUM(D24:D31)</f>
        <v>33.020000000000003</v>
      </c>
      <c r="E32" s="61">
        <f t="shared" si="3"/>
        <v>43.38</v>
      </c>
      <c r="F32" s="61">
        <f t="shared" si="3"/>
        <v>135.54</v>
      </c>
      <c r="G32" s="61">
        <f t="shared" si="3"/>
        <v>1066</v>
      </c>
      <c r="H32" s="61">
        <f t="shared" si="3"/>
        <v>0.65</v>
      </c>
      <c r="I32" s="61">
        <f t="shared" si="3"/>
        <v>61.59</v>
      </c>
      <c r="J32" s="61">
        <f t="shared" si="3"/>
        <v>62.02</v>
      </c>
      <c r="K32" s="61">
        <f t="shared" si="3"/>
        <v>4.29</v>
      </c>
      <c r="L32" s="61">
        <f t="shared" si="3"/>
        <v>245.65</v>
      </c>
      <c r="M32" s="61">
        <f t="shared" si="3"/>
        <v>605.35</v>
      </c>
      <c r="N32" s="61">
        <f t="shared" si="3"/>
        <v>174.88</v>
      </c>
      <c r="O32" s="61">
        <f t="shared" si="3"/>
        <v>12.18</v>
      </c>
    </row>
    <row r="33" spans="1:15" ht="37.5" customHeight="1" x14ac:dyDescent="0.35">
      <c r="A33" s="247" t="s">
        <v>36</v>
      </c>
      <c r="B33" s="247"/>
      <c r="C33" s="247"/>
      <c r="D33" s="247"/>
      <c r="E33" s="247"/>
      <c r="F33" s="247"/>
      <c r="G33" s="247"/>
      <c r="H33" s="13"/>
      <c r="I33" s="13"/>
      <c r="J33" s="13"/>
      <c r="K33" s="13"/>
      <c r="L33" s="13"/>
      <c r="M33" s="13"/>
      <c r="N33" s="13"/>
      <c r="O33" s="13"/>
    </row>
    <row r="34" spans="1:15" ht="18" x14ac:dyDescent="0.35">
      <c r="A34" s="203">
        <v>429</v>
      </c>
      <c r="B34" s="120" t="s">
        <v>181</v>
      </c>
      <c r="C34" s="203">
        <v>100</v>
      </c>
      <c r="D34" s="206">
        <v>7.8</v>
      </c>
      <c r="E34" s="206">
        <v>6.1</v>
      </c>
      <c r="F34" s="206">
        <v>47.8</v>
      </c>
      <c r="G34" s="206">
        <v>278</v>
      </c>
      <c r="H34" s="206">
        <v>1.4</v>
      </c>
      <c r="I34" s="206">
        <v>0</v>
      </c>
      <c r="J34" s="206">
        <v>6</v>
      </c>
      <c r="K34" s="206">
        <v>2.8</v>
      </c>
      <c r="L34" s="206">
        <v>22.6</v>
      </c>
      <c r="M34" s="206">
        <v>78</v>
      </c>
      <c r="N34" s="206">
        <v>30</v>
      </c>
      <c r="O34" s="206">
        <v>1.4</v>
      </c>
    </row>
    <row r="35" spans="1:15" ht="36" x14ac:dyDescent="0.3">
      <c r="A35" s="121">
        <v>376</v>
      </c>
      <c r="B35" s="207" t="s">
        <v>20</v>
      </c>
      <c r="C35" s="121" t="s">
        <v>19</v>
      </c>
      <c r="D35" s="115">
        <v>7.0000000000000007E-2</v>
      </c>
      <c r="E35" s="115">
        <v>0.02</v>
      </c>
      <c r="F35" s="115">
        <v>15</v>
      </c>
      <c r="G35" s="115">
        <v>60</v>
      </c>
      <c r="H35" s="115">
        <v>0</v>
      </c>
      <c r="I35" s="115">
        <v>0.03</v>
      </c>
      <c r="J35" s="115">
        <v>0</v>
      </c>
      <c r="K35" s="115">
        <v>0</v>
      </c>
      <c r="L35" s="115">
        <v>11.1</v>
      </c>
      <c r="M35" s="115">
        <v>2.8</v>
      </c>
      <c r="N35" s="115">
        <v>1.4</v>
      </c>
      <c r="O35" s="115">
        <v>0.2</v>
      </c>
    </row>
    <row r="36" spans="1:15" ht="18" x14ac:dyDescent="0.35">
      <c r="A36" s="13"/>
      <c r="B36" s="13"/>
      <c r="C36" s="13"/>
      <c r="D36" s="61">
        <f>D34+D35</f>
        <v>7.87</v>
      </c>
      <c r="E36" s="61">
        <f t="shared" ref="E36:O36" si="4">E34+E35</f>
        <v>6.1199999999999992</v>
      </c>
      <c r="F36" s="61">
        <f t="shared" si="4"/>
        <v>62.8</v>
      </c>
      <c r="G36" s="61">
        <f t="shared" si="4"/>
        <v>338</v>
      </c>
      <c r="H36" s="61">
        <f t="shared" si="4"/>
        <v>1.4</v>
      </c>
      <c r="I36" s="61">
        <f t="shared" si="4"/>
        <v>0.03</v>
      </c>
      <c r="J36" s="61">
        <f t="shared" si="4"/>
        <v>6</v>
      </c>
      <c r="K36" s="61">
        <f t="shared" si="4"/>
        <v>2.8</v>
      </c>
      <c r="L36" s="61">
        <f t="shared" si="4"/>
        <v>33.700000000000003</v>
      </c>
      <c r="M36" s="61">
        <f t="shared" si="4"/>
        <v>80.8</v>
      </c>
      <c r="N36" s="61">
        <f t="shared" si="4"/>
        <v>31.4</v>
      </c>
      <c r="O36" s="61">
        <f t="shared" si="4"/>
        <v>1.5999999999999999</v>
      </c>
    </row>
    <row r="37" spans="1:15" ht="18" x14ac:dyDescent="0.35">
      <c r="A37" s="13"/>
      <c r="B37" s="13"/>
      <c r="C37" s="13"/>
      <c r="D37" s="61">
        <f t="shared" ref="D37:O37" si="5">D10+D22+D13+D32+D36</f>
        <v>109.45000000000002</v>
      </c>
      <c r="E37" s="61">
        <f t="shared" si="5"/>
        <v>137.55000000000001</v>
      </c>
      <c r="F37" s="61">
        <f t="shared" si="5"/>
        <v>499.06</v>
      </c>
      <c r="G37" s="61">
        <f t="shared" si="5"/>
        <v>3865.71</v>
      </c>
      <c r="H37" s="61">
        <f t="shared" si="5"/>
        <v>3.2480000000000002</v>
      </c>
      <c r="I37" s="61">
        <f t="shared" si="5"/>
        <v>111.47</v>
      </c>
      <c r="J37" s="61">
        <f t="shared" si="5"/>
        <v>381.63</v>
      </c>
      <c r="K37" s="61">
        <f t="shared" si="5"/>
        <v>33.549999999999997</v>
      </c>
      <c r="L37" s="61">
        <f t="shared" si="5"/>
        <v>1180.2800000000002</v>
      </c>
      <c r="M37" s="61">
        <f t="shared" si="5"/>
        <v>2199.75</v>
      </c>
      <c r="N37" s="61">
        <f t="shared" si="5"/>
        <v>699.18999999999994</v>
      </c>
      <c r="O37" s="61">
        <f t="shared" si="5"/>
        <v>43.61</v>
      </c>
    </row>
    <row r="38" spans="1:15" ht="18" x14ac:dyDescent="0.35">
      <c r="A38" s="84"/>
      <c r="B38" s="84"/>
      <c r="C38" s="84"/>
      <c r="D38" s="84"/>
      <c r="E38" s="92"/>
      <c r="F38" s="84"/>
      <c r="G38" s="84"/>
      <c r="H38" s="84"/>
      <c r="I38" s="84"/>
      <c r="J38" s="208"/>
      <c r="K38" s="208"/>
      <c r="L38" s="208"/>
      <c r="M38" s="208"/>
      <c r="N38" s="208"/>
      <c r="O38" s="208"/>
    </row>
    <row r="39" spans="1:15" ht="18" x14ac:dyDescent="0.35">
      <c r="A39" s="84"/>
      <c r="B39" s="84"/>
      <c r="C39" s="84"/>
      <c r="D39" s="84"/>
      <c r="E39" s="84"/>
      <c r="F39" s="84"/>
      <c r="G39" s="209"/>
      <c r="H39" s="84"/>
      <c r="I39" s="84"/>
      <c r="J39" s="84"/>
      <c r="K39" s="84"/>
      <c r="L39" s="84"/>
      <c r="M39" s="84"/>
      <c r="N39" s="84"/>
      <c r="O39" s="84"/>
    </row>
    <row r="40" spans="1:15" ht="18" x14ac:dyDescent="0.3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</sheetData>
  <mergeCells count="13">
    <mergeCell ref="A33:G33"/>
    <mergeCell ref="A11:G11"/>
    <mergeCell ref="A23:G23"/>
    <mergeCell ref="A14:G14"/>
    <mergeCell ref="L1:O1"/>
    <mergeCell ref="A3:O3"/>
    <mergeCell ref="D1:F1"/>
    <mergeCell ref="G1:G2"/>
    <mergeCell ref="A4:F4"/>
    <mergeCell ref="H1:K1"/>
    <mergeCell ref="A1:A2"/>
    <mergeCell ref="B1:B2"/>
    <mergeCell ref="C1:C2"/>
  </mergeCells>
  <phoneticPr fontId="9" type="noConversion"/>
  <pageMargins left="0.70866141732283472" right="0.35" top="0.74803149606299213" bottom="0.74803149606299213" header="0.31496062992125984" footer="0.31496062992125984"/>
  <pageSetup paperSize="9" scale="6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87" zoomScaleNormal="87" workbookViewId="0">
      <selection sqref="A1:O35"/>
    </sheetView>
  </sheetViews>
  <sheetFormatPr defaultColWidth="9.109375" defaultRowHeight="15.6" x14ac:dyDescent="0.3"/>
  <cols>
    <col min="1" max="1" width="10.109375" style="63" customWidth="1"/>
    <col min="2" max="2" width="21.33203125" style="63" customWidth="1"/>
    <col min="3" max="3" width="10.33203125" style="63" customWidth="1"/>
    <col min="4" max="4" width="8.33203125" style="63" customWidth="1"/>
    <col min="5" max="6" width="9.109375" style="63" customWidth="1"/>
    <col min="7" max="7" width="10.44140625" style="63" customWidth="1"/>
    <col min="8" max="8" width="6.109375" style="63" customWidth="1"/>
    <col min="9" max="9" width="8" style="63" customWidth="1"/>
    <col min="10" max="10" width="9.33203125" style="63" customWidth="1"/>
    <col min="11" max="11" width="8" style="63" customWidth="1"/>
    <col min="12" max="12" width="10.109375" style="63" customWidth="1"/>
    <col min="13" max="13" width="9.6640625" style="63" customWidth="1"/>
    <col min="14" max="14" width="8.33203125" style="63" customWidth="1"/>
    <col min="15" max="15" width="7.88671875" style="63" customWidth="1"/>
    <col min="16" max="16384" width="9.109375" style="63"/>
  </cols>
  <sheetData>
    <row r="1" spans="1:15" ht="18" x14ac:dyDescent="0.3">
      <c r="A1" s="289" t="s">
        <v>0</v>
      </c>
      <c r="B1" s="287" t="s">
        <v>1</v>
      </c>
      <c r="C1" s="287" t="s">
        <v>2</v>
      </c>
      <c r="D1" s="287" t="s">
        <v>3</v>
      </c>
      <c r="E1" s="287"/>
      <c r="F1" s="287"/>
      <c r="G1" s="287" t="s">
        <v>4</v>
      </c>
      <c r="H1" s="287" t="s">
        <v>5</v>
      </c>
      <c r="I1" s="287"/>
      <c r="J1" s="287"/>
      <c r="K1" s="287"/>
      <c r="L1" s="287" t="s">
        <v>6</v>
      </c>
      <c r="M1" s="287"/>
      <c r="N1" s="287"/>
      <c r="O1" s="288"/>
    </row>
    <row r="2" spans="1:15" ht="61.5" customHeight="1" thickBot="1" x14ac:dyDescent="0.35">
      <c r="A2" s="290"/>
      <c r="B2" s="291"/>
      <c r="C2" s="291"/>
      <c r="D2" s="210" t="s">
        <v>7</v>
      </c>
      <c r="E2" s="210" t="s">
        <v>8</v>
      </c>
      <c r="F2" s="210" t="s">
        <v>9</v>
      </c>
      <c r="G2" s="291"/>
      <c r="H2" s="210" t="s">
        <v>50</v>
      </c>
      <c r="I2" s="210" t="s">
        <v>10</v>
      </c>
      <c r="J2" s="210" t="s">
        <v>11</v>
      </c>
      <c r="K2" s="210" t="s">
        <v>12</v>
      </c>
      <c r="L2" s="210" t="s">
        <v>13</v>
      </c>
      <c r="M2" s="210" t="s">
        <v>14</v>
      </c>
      <c r="N2" s="210" t="s">
        <v>15</v>
      </c>
      <c r="O2" s="211" t="s">
        <v>16</v>
      </c>
    </row>
    <row r="3" spans="1:15" ht="18" thickBot="1" x14ac:dyDescent="0.35">
      <c r="A3" s="262" t="s">
        <v>72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4"/>
    </row>
    <row r="4" spans="1:15" ht="18" x14ac:dyDescent="0.35">
      <c r="A4" s="284" t="s">
        <v>37</v>
      </c>
      <c r="B4" s="285"/>
      <c r="C4" s="285"/>
      <c r="D4" s="285"/>
      <c r="E4" s="285"/>
      <c r="F4" s="286"/>
      <c r="G4" s="212"/>
      <c r="H4" s="212"/>
      <c r="I4" s="212"/>
      <c r="J4" s="212"/>
      <c r="K4" s="212"/>
      <c r="L4" s="212"/>
      <c r="M4" s="212"/>
      <c r="N4" s="212"/>
      <c r="O4" s="212"/>
    </row>
    <row r="5" spans="1:15" ht="39.75" customHeight="1" x14ac:dyDescent="0.3">
      <c r="A5" s="121">
        <v>181</v>
      </c>
      <c r="B5" s="213" t="s">
        <v>86</v>
      </c>
      <c r="C5" s="121">
        <v>250</v>
      </c>
      <c r="D5" s="115">
        <v>6.9</v>
      </c>
      <c r="E5" s="115">
        <v>12</v>
      </c>
      <c r="F5" s="115">
        <v>49.1</v>
      </c>
      <c r="G5" s="115">
        <v>330</v>
      </c>
      <c r="H5" s="115">
        <v>0.09</v>
      </c>
      <c r="I5" s="115">
        <v>1.2</v>
      </c>
      <c r="J5" s="115">
        <v>66</v>
      </c>
      <c r="K5" s="115">
        <v>0.56000000000000005</v>
      </c>
      <c r="L5" s="115">
        <v>152</v>
      </c>
      <c r="M5" s="115">
        <v>134</v>
      </c>
      <c r="N5" s="115">
        <v>23</v>
      </c>
      <c r="O5" s="115">
        <v>0.5</v>
      </c>
    </row>
    <row r="6" spans="1:15" ht="54" x14ac:dyDescent="0.3">
      <c r="A6" s="121">
        <v>379</v>
      </c>
      <c r="B6" s="213" t="s">
        <v>41</v>
      </c>
      <c r="C6" s="121">
        <v>200</v>
      </c>
      <c r="D6" s="115">
        <v>3.1</v>
      </c>
      <c r="E6" s="115">
        <v>2.7</v>
      </c>
      <c r="F6" s="115">
        <v>15.9</v>
      </c>
      <c r="G6" s="115">
        <v>100</v>
      </c>
      <c r="H6" s="214">
        <v>0.04</v>
      </c>
      <c r="I6" s="115">
        <v>1.3</v>
      </c>
      <c r="J6" s="115">
        <v>20</v>
      </c>
      <c r="K6" s="115">
        <v>0</v>
      </c>
      <c r="L6" s="115">
        <v>125.7</v>
      </c>
      <c r="M6" s="115">
        <v>90</v>
      </c>
      <c r="N6" s="115">
        <v>14</v>
      </c>
      <c r="O6" s="115">
        <v>0.1</v>
      </c>
    </row>
    <row r="7" spans="1:15" ht="26.25" customHeight="1" x14ac:dyDescent="0.3">
      <c r="A7" s="121"/>
      <c r="B7" s="207" t="s">
        <v>21</v>
      </c>
      <c r="C7" s="121" t="s">
        <v>42</v>
      </c>
      <c r="D7" s="115">
        <v>5.9</v>
      </c>
      <c r="E7" s="115">
        <v>1.08</v>
      </c>
      <c r="F7" s="115">
        <v>30</v>
      </c>
      <c r="G7" s="115">
        <v>156</v>
      </c>
      <c r="H7" s="115">
        <v>0.16</v>
      </c>
      <c r="I7" s="115">
        <v>0</v>
      </c>
      <c r="J7" s="115">
        <v>0</v>
      </c>
      <c r="K7" s="115">
        <v>1.2</v>
      </c>
      <c r="L7" s="115">
        <v>31.5</v>
      </c>
      <c r="M7" s="115">
        <v>142</v>
      </c>
      <c r="N7" s="115">
        <v>42</v>
      </c>
      <c r="O7" s="115">
        <v>3.5</v>
      </c>
    </row>
    <row r="8" spans="1:15" ht="23.25" customHeight="1" x14ac:dyDescent="0.3">
      <c r="A8" s="121">
        <v>14</v>
      </c>
      <c r="B8" s="207" t="s">
        <v>22</v>
      </c>
      <c r="C8" s="121">
        <v>20</v>
      </c>
      <c r="D8" s="115">
        <v>0.16</v>
      </c>
      <c r="E8" s="115">
        <v>14.5</v>
      </c>
      <c r="F8" s="115">
        <v>0.26</v>
      </c>
      <c r="G8" s="115">
        <v>132</v>
      </c>
      <c r="H8" s="115">
        <v>0</v>
      </c>
      <c r="I8" s="115">
        <v>0</v>
      </c>
      <c r="J8" s="115">
        <v>80</v>
      </c>
      <c r="K8" s="115">
        <v>0.22</v>
      </c>
      <c r="L8" s="115">
        <v>2.4</v>
      </c>
      <c r="M8" s="115">
        <v>6</v>
      </c>
      <c r="N8" s="115">
        <v>0</v>
      </c>
      <c r="O8" s="115">
        <v>0.04</v>
      </c>
    </row>
    <row r="9" spans="1:15" ht="25.5" customHeight="1" x14ac:dyDescent="0.3">
      <c r="A9" s="121"/>
      <c r="B9" s="215" t="s">
        <v>147</v>
      </c>
      <c r="C9" s="121">
        <v>30</v>
      </c>
      <c r="D9" s="115">
        <v>3.7</v>
      </c>
      <c r="E9" s="115">
        <v>1.2</v>
      </c>
      <c r="F9" s="115">
        <v>23</v>
      </c>
      <c r="G9" s="115">
        <v>113</v>
      </c>
      <c r="H9" s="115">
        <v>0.03</v>
      </c>
      <c r="I9" s="115">
        <v>0</v>
      </c>
      <c r="J9" s="115">
        <v>0.02</v>
      </c>
      <c r="K9" s="115">
        <v>0</v>
      </c>
      <c r="L9" s="115">
        <v>8.6999999999999993</v>
      </c>
      <c r="M9" s="115">
        <v>32</v>
      </c>
      <c r="N9" s="115">
        <v>6.6</v>
      </c>
      <c r="O9" s="115">
        <v>0.5</v>
      </c>
    </row>
    <row r="10" spans="1:15" ht="29.25" customHeight="1" x14ac:dyDescent="0.3">
      <c r="A10" s="121">
        <v>209</v>
      </c>
      <c r="B10" s="171" t="s">
        <v>151</v>
      </c>
      <c r="C10" s="121">
        <v>1</v>
      </c>
      <c r="D10" s="115">
        <v>5</v>
      </c>
      <c r="E10" s="115">
        <v>4.5999999999999996</v>
      </c>
      <c r="F10" s="115">
        <v>0.3</v>
      </c>
      <c r="G10" s="115">
        <v>63</v>
      </c>
      <c r="H10" s="115">
        <v>0.03</v>
      </c>
      <c r="I10" s="115">
        <v>0</v>
      </c>
      <c r="J10" s="115">
        <v>100</v>
      </c>
      <c r="K10" s="115">
        <v>0.2</v>
      </c>
      <c r="L10" s="115">
        <v>22</v>
      </c>
      <c r="M10" s="115">
        <v>76.8</v>
      </c>
      <c r="N10" s="115">
        <v>4.8</v>
      </c>
      <c r="O10" s="115">
        <v>1</v>
      </c>
    </row>
    <row r="11" spans="1:15" ht="18" customHeight="1" x14ac:dyDescent="0.35">
      <c r="A11" s="216"/>
      <c r="B11" s="216"/>
      <c r="C11" s="216"/>
      <c r="D11" s="61">
        <f>D5+D6+D7+D8+D9+D10</f>
        <v>24.759999999999998</v>
      </c>
      <c r="E11" s="61">
        <f t="shared" ref="E11:O11" si="0">E5+E6+E7+E8+E9+E10</f>
        <v>36.08</v>
      </c>
      <c r="F11" s="61">
        <f t="shared" si="0"/>
        <v>118.56</v>
      </c>
      <c r="G11" s="61">
        <f t="shared" si="0"/>
        <v>894</v>
      </c>
      <c r="H11" s="61">
        <f t="shared" si="0"/>
        <v>0.35000000000000009</v>
      </c>
      <c r="I11" s="61">
        <f t="shared" si="0"/>
        <v>2.5</v>
      </c>
      <c r="J11" s="61">
        <f t="shared" si="0"/>
        <v>266.02</v>
      </c>
      <c r="K11" s="61">
        <f t="shared" si="0"/>
        <v>2.1800000000000002</v>
      </c>
      <c r="L11" s="61">
        <f t="shared" si="0"/>
        <v>342.29999999999995</v>
      </c>
      <c r="M11" s="61">
        <f t="shared" si="0"/>
        <v>480.8</v>
      </c>
      <c r="N11" s="61">
        <f t="shared" si="0"/>
        <v>90.399999999999991</v>
      </c>
      <c r="O11" s="61">
        <f t="shared" si="0"/>
        <v>5.64</v>
      </c>
    </row>
    <row r="12" spans="1:15" ht="21.75" customHeight="1" x14ac:dyDescent="0.35">
      <c r="A12" s="283" t="s">
        <v>53</v>
      </c>
      <c r="B12" s="283"/>
      <c r="C12" s="283"/>
      <c r="D12" s="283"/>
      <c r="E12" s="283"/>
      <c r="F12" s="283"/>
      <c r="G12" s="283"/>
      <c r="H12" s="13"/>
      <c r="I12" s="13"/>
      <c r="J12" s="13"/>
      <c r="K12" s="13"/>
      <c r="L12" s="13"/>
      <c r="M12" s="13"/>
      <c r="N12" s="13"/>
      <c r="O12" s="13"/>
    </row>
    <row r="13" spans="1:15" ht="29.25" customHeight="1" x14ac:dyDescent="0.3">
      <c r="A13" s="200">
        <v>338</v>
      </c>
      <c r="B13" s="102" t="s">
        <v>44</v>
      </c>
      <c r="C13" s="200">
        <v>300</v>
      </c>
      <c r="D13" s="115">
        <v>1.2</v>
      </c>
      <c r="E13" s="115">
        <v>1.2</v>
      </c>
      <c r="F13" s="115">
        <v>19.600000000000001</v>
      </c>
      <c r="G13" s="115">
        <v>141</v>
      </c>
      <c r="H13" s="115">
        <v>0.09</v>
      </c>
      <c r="I13" s="115">
        <v>30</v>
      </c>
      <c r="J13" s="115">
        <v>0</v>
      </c>
      <c r="K13" s="115">
        <v>0.6</v>
      </c>
      <c r="L13" s="115">
        <v>48</v>
      </c>
      <c r="M13" s="115">
        <v>33</v>
      </c>
      <c r="N13" s="115">
        <v>27</v>
      </c>
      <c r="O13" s="115">
        <v>6.6</v>
      </c>
    </row>
    <row r="14" spans="1:15" ht="32.25" customHeight="1" x14ac:dyDescent="0.35">
      <c r="A14" s="216"/>
      <c r="B14" s="216"/>
      <c r="C14" s="216"/>
      <c r="D14" s="184">
        <f t="shared" ref="D14:O14" si="1">SUM(D13)</f>
        <v>1.2</v>
      </c>
      <c r="E14" s="184">
        <f t="shared" si="1"/>
        <v>1.2</v>
      </c>
      <c r="F14" s="184">
        <f t="shared" si="1"/>
        <v>19.600000000000001</v>
      </c>
      <c r="G14" s="184">
        <f t="shared" si="1"/>
        <v>141</v>
      </c>
      <c r="H14" s="184">
        <f t="shared" si="1"/>
        <v>0.09</v>
      </c>
      <c r="I14" s="184">
        <f t="shared" si="1"/>
        <v>30</v>
      </c>
      <c r="J14" s="184">
        <f t="shared" si="1"/>
        <v>0</v>
      </c>
      <c r="K14" s="184">
        <f t="shared" si="1"/>
        <v>0.6</v>
      </c>
      <c r="L14" s="184">
        <f t="shared" si="1"/>
        <v>48</v>
      </c>
      <c r="M14" s="184">
        <f t="shared" si="1"/>
        <v>33</v>
      </c>
      <c r="N14" s="184">
        <f t="shared" si="1"/>
        <v>27</v>
      </c>
      <c r="O14" s="184">
        <f t="shared" si="1"/>
        <v>6.6</v>
      </c>
    </row>
    <row r="15" spans="1:15" ht="27" customHeight="1" x14ac:dyDescent="0.35">
      <c r="A15" s="283" t="s">
        <v>38</v>
      </c>
      <c r="B15" s="283"/>
      <c r="C15" s="283"/>
      <c r="D15" s="283"/>
      <c r="E15" s="283"/>
      <c r="F15" s="283"/>
      <c r="G15" s="283"/>
      <c r="H15" s="13"/>
      <c r="I15" s="13"/>
      <c r="J15" s="13"/>
      <c r="K15" s="13"/>
      <c r="L15" s="13"/>
      <c r="M15" s="13"/>
      <c r="N15" s="13"/>
      <c r="O15" s="13"/>
    </row>
    <row r="16" spans="1:15" ht="59.25" customHeight="1" x14ac:dyDescent="0.3">
      <c r="A16" s="121">
        <v>68</v>
      </c>
      <c r="B16" s="213" t="s">
        <v>167</v>
      </c>
      <c r="C16" s="121">
        <v>150</v>
      </c>
      <c r="D16" s="115">
        <v>2.5</v>
      </c>
      <c r="E16" s="115">
        <v>10.6</v>
      </c>
      <c r="F16" s="115">
        <v>9</v>
      </c>
      <c r="G16" s="115">
        <v>142</v>
      </c>
      <c r="H16" s="115">
        <v>0.09</v>
      </c>
      <c r="I16" s="115">
        <v>13.2</v>
      </c>
      <c r="J16" s="115">
        <v>0</v>
      </c>
      <c r="K16" s="115">
        <v>4.8</v>
      </c>
      <c r="L16" s="115">
        <v>61.8</v>
      </c>
      <c r="M16" s="115">
        <v>65.099999999999994</v>
      </c>
      <c r="N16" s="115">
        <v>32.1</v>
      </c>
      <c r="O16" s="115">
        <v>1.3</v>
      </c>
    </row>
    <row r="17" spans="1:15" ht="60.75" customHeight="1" x14ac:dyDescent="0.3">
      <c r="A17" s="217">
        <v>82</v>
      </c>
      <c r="B17" s="218" t="s">
        <v>133</v>
      </c>
      <c r="C17" s="217" t="s">
        <v>111</v>
      </c>
      <c r="D17" s="103">
        <v>2.1</v>
      </c>
      <c r="E17" s="103">
        <v>5.9</v>
      </c>
      <c r="F17" s="103">
        <v>13.09</v>
      </c>
      <c r="G17" s="103">
        <v>124</v>
      </c>
      <c r="H17" s="103">
        <v>0.1</v>
      </c>
      <c r="I17" s="103">
        <v>12.8</v>
      </c>
      <c r="J17" s="103">
        <v>0</v>
      </c>
      <c r="K17" s="103">
        <v>0</v>
      </c>
      <c r="L17" s="103">
        <v>59.6</v>
      </c>
      <c r="M17" s="103">
        <v>65.5</v>
      </c>
      <c r="N17" s="103">
        <v>31</v>
      </c>
      <c r="O17" s="103">
        <v>1.4</v>
      </c>
    </row>
    <row r="18" spans="1:15" ht="39" customHeight="1" x14ac:dyDescent="0.3">
      <c r="A18" s="121" t="s">
        <v>132</v>
      </c>
      <c r="B18" s="207" t="s">
        <v>80</v>
      </c>
      <c r="C18" s="121">
        <v>150</v>
      </c>
      <c r="D18" s="115">
        <v>11</v>
      </c>
      <c r="E18" s="115">
        <v>12.3</v>
      </c>
      <c r="F18" s="115">
        <v>14.6</v>
      </c>
      <c r="G18" s="115">
        <v>214</v>
      </c>
      <c r="H18" s="214">
        <v>0.08</v>
      </c>
      <c r="I18" s="115">
        <v>1</v>
      </c>
      <c r="J18" s="115">
        <v>48.7</v>
      </c>
      <c r="K18" s="115">
        <v>0.7</v>
      </c>
      <c r="L18" s="115">
        <v>54.8</v>
      </c>
      <c r="M18" s="115">
        <v>133</v>
      </c>
      <c r="N18" s="115">
        <v>27</v>
      </c>
      <c r="O18" s="115">
        <v>1.2</v>
      </c>
    </row>
    <row r="19" spans="1:15" ht="42.75" customHeight="1" x14ac:dyDescent="0.3">
      <c r="A19" s="219">
        <v>171</v>
      </c>
      <c r="B19" s="220" t="s">
        <v>204</v>
      </c>
      <c r="C19" s="219">
        <v>200</v>
      </c>
      <c r="D19" s="140">
        <v>8.5</v>
      </c>
      <c r="E19" s="140">
        <v>11.3</v>
      </c>
      <c r="F19" s="140">
        <v>49</v>
      </c>
      <c r="G19" s="140">
        <v>334</v>
      </c>
      <c r="H19" s="140">
        <v>0.2</v>
      </c>
      <c r="I19" s="140">
        <v>0</v>
      </c>
      <c r="J19" s="140">
        <v>50</v>
      </c>
      <c r="K19" s="140">
        <v>0.2</v>
      </c>
      <c r="L19" s="140">
        <v>35</v>
      </c>
      <c r="M19" s="140">
        <v>175</v>
      </c>
      <c r="N19" s="140">
        <v>62</v>
      </c>
      <c r="O19" s="140">
        <v>2</v>
      </c>
    </row>
    <row r="20" spans="1:15" ht="21" customHeight="1" x14ac:dyDescent="0.3">
      <c r="A20" s="121">
        <v>389</v>
      </c>
      <c r="B20" s="207" t="s">
        <v>143</v>
      </c>
      <c r="C20" s="121">
        <v>200</v>
      </c>
      <c r="D20" s="115">
        <v>1</v>
      </c>
      <c r="E20" s="115">
        <v>0</v>
      </c>
      <c r="F20" s="115">
        <v>20</v>
      </c>
      <c r="G20" s="115">
        <v>84</v>
      </c>
      <c r="H20" s="115">
        <v>0.02</v>
      </c>
      <c r="I20" s="115">
        <v>4</v>
      </c>
      <c r="J20" s="115">
        <v>0</v>
      </c>
      <c r="K20" s="115">
        <v>0.2</v>
      </c>
      <c r="L20" s="115">
        <v>14</v>
      </c>
      <c r="M20" s="115">
        <v>14</v>
      </c>
      <c r="N20" s="115">
        <v>8</v>
      </c>
      <c r="O20" s="115">
        <v>2.8</v>
      </c>
    </row>
    <row r="21" spans="1:15" ht="32.25" customHeight="1" x14ac:dyDescent="0.3">
      <c r="A21" s="221"/>
      <c r="B21" s="207" t="s">
        <v>21</v>
      </c>
      <c r="C21" s="121">
        <v>100</v>
      </c>
      <c r="D21" s="115">
        <v>6.6</v>
      </c>
      <c r="E21" s="115">
        <v>1.2</v>
      </c>
      <c r="F21" s="115">
        <v>33.4</v>
      </c>
      <c r="G21" s="115">
        <v>174</v>
      </c>
      <c r="H21" s="115">
        <v>0.18</v>
      </c>
      <c r="I21" s="115">
        <v>0</v>
      </c>
      <c r="J21" s="115">
        <v>0</v>
      </c>
      <c r="K21" s="115">
        <v>1.4</v>
      </c>
      <c r="L21" s="115">
        <v>35</v>
      </c>
      <c r="M21" s="115">
        <v>158</v>
      </c>
      <c r="N21" s="115">
        <v>47</v>
      </c>
      <c r="O21" s="115">
        <v>3.9</v>
      </c>
    </row>
    <row r="22" spans="1:15" ht="35.25" customHeight="1" x14ac:dyDescent="0.3">
      <c r="A22" s="222"/>
      <c r="B22" s="207" t="s">
        <v>24</v>
      </c>
      <c r="C22" s="121">
        <v>80</v>
      </c>
      <c r="D22" s="115">
        <v>5.4</v>
      </c>
      <c r="E22" s="115">
        <v>1.04</v>
      </c>
      <c r="F22" s="115">
        <v>32</v>
      </c>
      <c r="G22" s="115">
        <v>161</v>
      </c>
      <c r="H22" s="115">
        <v>0.14000000000000001</v>
      </c>
      <c r="I22" s="115">
        <v>0</v>
      </c>
      <c r="J22" s="115">
        <v>0</v>
      </c>
      <c r="K22" s="115">
        <v>1.1000000000000001</v>
      </c>
      <c r="L22" s="115">
        <v>37.6</v>
      </c>
      <c r="M22" s="115">
        <v>125</v>
      </c>
      <c r="N22" s="115">
        <v>39</v>
      </c>
      <c r="O22" s="115">
        <v>3.1</v>
      </c>
    </row>
    <row r="23" spans="1:15" ht="18" x14ac:dyDescent="0.35">
      <c r="A23" s="216"/>
      <c r="B23" s="216"/>
      <c r="C23" s="216"/>
      <c r="D23" s="61">
        <f t="shared" ref="D23:O23" si="2">D16+D17+D18+D19+D20+D21+D22</f>
        <v>37.1</v>
      </c>
      <c r="E23" s="61">
        <f t="shared" si="2"/>
        <v>42.34</v>
      </c>
      <c r="F23" s="61">
        <f t="shared" si="2"/>
        <v>171.09</v>
      </c>
      <c r="G23" s="61">
        <f t="shared" si="2"/>
        <v>1233</v>
      </c>
      <c r="H23" s="61">
        <f t="shared" si="2"/>
        <v>0.81</v>
      </c>
      <c r="I23" s="61">
        <f t="shared" si="2"/>
        <v>31</v>
      </c>
      <c r="J23" s="61">
        <f t="shared" si="2"/>
        <v>98.7</v>
      </c>
      <c r="K23" s="61">
        <f t="shared" si="2"/>
        <v>8.4</v>
      </c>
      <c r="L23" s="61">
        <f t="shared" si="2"/>
        <v>297.8</v>
      </c>
      <c r="M23" s="61">
        <f t="shared" si="2"/>
        <v>735.6</v>
      </c>
      <c r="N23" s="61">
        <f t="shared" si="2"/>
        <v>246.1</v>
      </c>
      <c r="O23" s="61">
        <f t="shared" si="2"/>
        <v>15.7</v>
      </c>
    </row>
    <row r="24" spans="1:15" ht="18.75" customHeight="1" x14ac:dyDescent="0.35">
      <c r="A24" s="283" t="s">
        <v>30</v>
      </c>
      <c r="B24" s="283"/>
      <c r="C24" s="283"/>
      <c r="D24" s="283"/>
      <c r="E24" s="283"/>
      <c r="F24" s="283"/>
      <c r="G24" s="283"/>
      <c r="H24" s="13"/>
      <c r="I24" s="13"/>
      <c r="J24" s="13"/>
      <c r="K24" s="13"/>
      <c r="L24" s="13"/>
      <c r="M24" s="13"/>
      <c r="N24" s="13"/>
      <c r="O24" s="13"/>
    </row>
    <row r="25" spans="1:15" ht="42" customHeight="1" x14ac:dyDescent="0.3">
      <c r="A25" s="200">
        <v>21</v>
      </c>
      <c r="B25" s="102" t="s">
        <v>183</v>
      </c>
      <c r="C25" s="200">
        <v>150</v>
      </c>
      <c r="D25" s="115">
        <v>1.2</v>
      </c>
      <c r="E25" s="115">
        <v>7.5</v>
      </c>
      <c r="F25" s="115">
        <v>3.7</v>
      </c>
      <c r="G25" s="115">
        <v>89</v>
      </c>
      <c r="H25" s="115">
        <v>0.15</v>
      </c>
      <c r="I25" s="115">
        <v>6.15</v>
      </c>
      <c r="J25" s="115">
        <v>0</v>
      </c>
      <c r="K25" s="115">
        <v>0.45</v>
      </c>
      <c r="L25" s="115">
        <v>35.5</v>
      </c>
      <c r="M25" s="115">
        <v>34.5</v>
      </c>
      <c r="N25" s="115">
        <v>19.899999999999999</v>
      </c>
      <c r="O25" s="115">
        <v>0.9</v>
      </c>
    </row>
    <row r="26" spans="1:15" ht="36" customHeight="1" x14ac:dyDescent="0.3">
      <c r="A26" s="219">
        <v>292</v>
      </c>
      <c r="B26" s="223" t="s">
        <v>202</v>
      </c>
      <c r="C26" s="219">
        <v>300</v>
      </c>
      <c r="D26" s="140">
        <v>27.34</v>
      </c>
      <c r="E26" s="140">
        <v>23.5</v>
      </c>
      <c r="F26" s="140">
        <v>25.8</v>
      </c>
      <c r="G26" s="140">
        <v>424</v>
      </c>
      <c r="H26" s="140">
        <v>0.26</v>
      </c>
      <c r="I26" s="140">
        <v>17.36</v>
      </c>
      <c r="J26" s="140">
        <v>112.2</v>
      </c>
      <c r="K26" s="140">
        <v>2.5</v>
      </c>
      <c r="L26" s="140">
        <v>122</v>
      </c>
      <c r="M26" s="140">
        <v>294</v>
      </c>
      <c r="N26" s="140">
        <v>66.92</v>
      </c>
      <c r="O26" s="140">
        <v>6.54</v>
      </c>
    </row>
    <row r="27" spans="1:15" ht="24" customHeight="1" x14ac:dyDescent="0.3">
      <c r="A27" s="121">
        <v>376</v>
      </c>
      <c r="B27" s="207" t="s">
        <v>20</v>
      </c>
      <c r="C27" s="121" t="s">
        <v>19</v>
      </c>
      <c r="D27" s="115">
        <v>7.0000000000000007E-2</v>
      </c>
      <c r="E27" s="115">
        <v>0.02</v>
      </c>
      <c r="F27" s="115">
        <v>15</v>
      </c>
      <c r="G27" s="115">
        <v>60</v>
      </c>
      <c r="H27" s="115">
        <v>0</v>
      </c>
      <c r="I27" s="115">
        <v>0.03</v>
      </c>
      <c r="J27" s="115">
        <v>0</v>
      </c>
      <c r="K27" s="115">
        <v>0</v>
      </c>
      <c r="L27" s="115">
        <v>11.1</v>
      </c>
      <c r="M27" s="115">
        <v>2.8</v>
      </c>
      <c r="N27" s="115">
        <v>1.4</v>
      </c>
      <c r="O27" s="115">
        <v>0.2</v>
      </c>
    </row>
    <row r="28" spans="1:15" ht="21.75" customHeight="1" x14ac:dyDescent="0.3">
      <c r="A28" s="224"/>
      <c r="B28" s="207" t="s">
        <v>24</v>
      </c>
      <c r="C28" s="121">
        <v>70</v>
      </c>
      <c r="D28" s="115">
        <v>4.7</v>
      </c>
      <c r="E28" s="115">
        <v>0.9</v>
      </c>
      <c r="F28" s="115">
        <v>28</v>
      </c>
      <c r="G28" s="115">
        <v>140</v>
      </c>
      <c r="H28" s="115">
        <v>0.12</v>
      </c>
      <c r="I28" s="115">
        <v>0</v>
      </c>
      <c r="J28" s="115">
        <v>0</v>
      </c>
      <c r="K28" s="115">
        <v>0.9</v>
      </c>
      <c r="L28" s="115">
        <v>33</v>
      </c>
      <c r="M28" s="115">
        <v>110</v>
      </c>
      <c r="N28" s="115">
        <v>34</v>
      </c>
      <c r="O28" s="115">
        <v>2.7</v>
      </c>
    </row>
    <row r="29" spans="1:15" ht="24" customHeight="1" x14ac:dyDescent="0.3">
      <c r="A29" s="213"/>
      <c r="B29" s="207" t="s">
        <v>152</v>
      </c>
      <c r="C29" s="121">
        <v>60</v>
      </c>
      <c r="D29" s="115">
        <v>4</v>
      </c>
      <c r="E29" s="115">
        <v>0.7</v>
      </c>
      <c r="F29" s="115">
        <v>20</v>
      </c>
      <c r="G29" s="115">
        <v>104</v>
      </c>
      <c r="H29" s="115">
        <v>0.1</v>
      </c>
      <c r="I29" s="115">
        <v>0</v>
      </c>
      <c r="J29" s="115">
        <v>0</v>
      </c>
      <c r="K29" s="115">
        <v>0.8</v>
      </c>
      <c r="L29" s="115">
        <v>21</v>
      </c>
      <c r="M29" s="115">
        <v>95</v>
      </c>
      <c r="N29" s="115">
        <v>28</v>
      </c>
      <c r="O29" s="115">
        <v>2.2999999999999998</v>
      </c>
    </row>
    <row r="30" spans="1:15" ht="18" x14ac:dyDescent="0.35">
      <c r="A30" s="216"/>
      <c r="B30" s="216"/>
      <c r="C30" s="216"/>
      <c r="D30" s="61">
        <f>D25+D26+D27+D28+D29</f>
        <v>37.31</v>
      </c>
      <c r="E30" s="61">
        <f t="shared" ref="E30:O30" si="3">E25+E26+E27+E28+E29</f>
        <v>32.619999999999997</v>
      </c>
      <c r="F30" s="61">
        <f t="shared" si="3"/>
        <v>92.5</v>
      </c>
      <c r="G30" s="61">
        <f t="shared" si="3"/>
        <v>817</v>
      </c>
      <c r="H30" s="61">
        <f t="shared" si="3"/>
        <v>0.63</v>
      </c>
      <c r="I30" s="61">
        <f t="shared" si="3"/>
        <v>23.54</v>
      </c>
      <c r="J30" s="61">
        <f t="shared" si="3"/>
        <v>112.2</v>
      </c>
      <c r="K30" s="61">
        <f t="shared" si="3"/>
        <v>4.6500000000000004</v>
      </c>
      <c r="L30" s="61">
        <f t="shared" si="3"/>
        <v>222.6</v>
      </c>
      <c r="M30" s="61">
        <f t="shared" si="3"/>
        <v>536.29999999999995</v>
      </c>
      <c r="N30" s="61">
        <f t="shared" si="3"/>
        <v>150.22</v>
      </c>
      <c r="O30" s="61">
        <f t="shared" si="3"/>
        <v>12.64</v>
      </c>
    </row>
    <row r="31" spans="1:15" ht="18" x14ac:dyDescent="0.35">
      <c r="A31" s="283" t="s">
        <v>36</v>
      </c>
      <c r="B31" s="283"/>
      <c r="C31" s="283"/>
      <c r="D31" s="283"/>
      <c r="E31" s="283"/>
      <c r="F31" s="283"/>
      <c r="G31" s="283"/>
      <c r="H31" s="13"/>
      <c r="I31" s="13"/>
      <c r="J31" s="13"/>
      <c r="K31" s="13"/>
      <c r="L31" s="13"/>
      <c r="M31" s="13"/>
      <c r="N31" s="13"/>
      <c r="O31" s="13"/>
    </row>
    <row r="32" spans="1:15" ht="62.25" customHeight="1" x14ac:dyDescent="0.3">
      <c r="A32" s="121">
        <v>223</v>
      </c>
      <c r="B32" s="207" t="s">
        <v>89</v>
      </c>
      <c r="C32" s="121">
        <v>250</v>
      </c>
      <c r="D32" s="115">
        <v>36.5</v>
      </c>
      <c r="E32" s="115">
        <v>27.6</v>
      </c>
      <c r="F32" s="115">
        <v>70</v>
      </c>
      <c r="G32" s="115">
        <v>675</v>
      </c>
      <c r="H32" s="115">
        <v>0.01</v>
      </c>
      <c r="I32" s="115">
        <v>1.1000000000000001</v>
      </c>
      <c r="J32" s="115">
        <v>162</v>
      </c>
      <c r="K32" s="115">
        <v>1</v>
      </c>
      <c r="L32" s="115">
        <v>488</v>
      </c>
      <c r="M32" s="115">
        <v>535</v>
      </c>
      <c r="N32" s="115">
        <v>66</v>
      </c>
      <c r="O32" s="115">
        <v>1.6</v>
      </c>
    </row>
    <row r="33" spans="1:16" ht="24" customHeight="1" x14ac:dyDescent="0.3">
      <c r="A33" s="200">
        <v>349</v>
      </c>
      <c r="B33" s="120" t="s">
        <v>208</v>
      </c>
      <c r="C33" s="200">
        <v>200</v>
      </c>
      <c r="D33" s="115">
        <v>0.6</v>
      </c>
      <c r="E33" s="115">
        <v>0.08</v>
      </c>
      <c r="F33" s="115">
        <v>32</v>
      </c>
      <c r="G33" s="115">
        <v>132</v>
      </c>
      <c r="H33" s="115">
        <v>0.01</v>
      </c>
      <c r="I33" s="115">
        <v>0.6</v>
      </c>
      <c r="J33" s="115">
        <v>0</v>
      </c>
      <c r="K33" s="115">
        <v>0.4</v>
      </c>
      <c r="L33" s="115">
        <v>32</v>
      </c>
      <c r="M33" s="115">
        <v>23</v>
      </c>
      <c r="N33" s="115">
        <v>17</v>
      </c>
      <c r="O33" s="115">
        <v>0.6</v>
      </c>
    </row>
    <row r="34" spans="1:16" ht="18" x14ac:dyDescent="0.35">
      <c r="A34" s="216"/>
      <c r="B34" s="216"/>
      <c r="C34" s="216"/>
      <c r="D34" s="61">
        <f>D32+D33</f>
        <v>37.1</v>
      </c>
      <c r="E34" s="61">
        <f t="shared" ref="E34:O34" si="4">E32+E33</f>
        <v>27.68</v>
      </c>
      <c r="F34" s="61">
        <f t="shared" si="4"/>
        <v>102</v>
      </c>
      <c r="G34" s="61">
        <f t="shared" si="4"/>
        <v>807</v>
      </c>
      <c r="H34" s="61">
        <f t="shared" si="4"/>
        <v>0.02</v>
      </c>
      <c r="I34" s="61">
        <f t="shared" si="4"/>
        <v>1.7000000000000002</v>
      </c>
      <c r="J34" s="61">
        <f t="shared" si="4"/>
        <v>162</v>
      </c>
      <c r="K34" s="61">
        <f t="shared" si="4"/>
        <v>1.4</v>
      </c>
      <c r="L34" s="61">
        <f t="shared" si="4"/>
        <v>520</v>
      </c>
      <c r="M34" s="61">
        <f t="shared" si="4"/>
        <v>558</v>
      </c>
      <c r="N34" s="61">
        <f t="shared" si="4"/>
        <v>83</v>
      </c>
      <c r="O34" s="61">
        <f t="shared" si="4"/>
        <v>2.2000000000000002</v>
      </c>
    </row>
    <row r="35" spans="1:16" ht="18" x14ac:dyDescent="0.35">
      <c r="A35" s="13"/>
      <c r="B35" s="13"/>
      <c r="C35" s="13"/>
      <c r="D35" s="61">
        <f t="shared" ref="D35:O35" si="5">D11+D23+D14+D30+D34</f>
        <v>137.47</v>
      </c>
      <c r="E35" s="61">
        <f t="shared" si="5"/>
        <v>139.92000000000002</v>
      </c>
      <c r="F35" s="61">
        <f t="shared" si="5"/>
        <v>503.75</v>
      </c>
      <c r="G35" s="61">
        <f t="shared" si="5"/>
        <v>3892</v>
      </c>
      <c r="H35" s="61">
        <f t="shared" si="5"/>
        <v>1.9000000000000004</v>
      </c>
      <c r="I35" s="61">
        <f t="shared" si="5"/>
        <v>88.74</v>
      </c>
      <c r="J35" s="61">
        <f t="shared" si="5"/>
        <v>638.91999999999996</v>
      </c>
      <c r="K35" s="61">
        <f t="shared" si="5"/>
        <v>17.23</v>
      </c>
      <c r="L35" s="61">
        <f t="shared" si="5"/>
        <v>1430.6999999999998</v>
      </c>
      <c r="M35" s="61">
        <f t="shared" si="5"/>
        <v>2343.6999999999998</v>
      </c>
      <c r="N35" s="61">
        <f t="shared" si="5"/>
        <v>596.72</v>
      </c>
      <c r="O35" s="61">
        <f t="shared" si="5"/>
        <v>42.78</v>
      </c>
      <c r="P35" s="80"/>
    </row>
    <row r="36" spans="1:16" x14ac:dyDescent="0.3">
      <c r="A36" s="64"/>
      <c r="B36" s="64"/>
      <c r="C36" s="64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8"/>
    </row>
    <row r="37" spans="1:16" x14ac:dyDescent="0.3">
      <c r="A37" s="64"/>
      <c r="B37" s="64"/>
      <c r="C37" s="64"/>
      <c r="D37" s="64"/>
      <c r="E37" s="64"/>
      <c r="F37" s="64"/>
      <c r="G37" s="64"/>
      <c r="H37" s="64"/>
      <c r="I37" s="79"/>
      <c r="J37" s="79"/>
      <c r="K37" s="79"/>
      <c r="L37" s="79"/>
      <c r="M37" s="79"/>
      <c r="N37" s="79"/>
      <c r="O37" s="79"/>
      <c r="P37" s="78"/>
    </row>
    <row r="38" spans="1:16" x14ac:dyDescent="0.3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6" x14ac:dyDescent="0.3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6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6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16" x14ac:dyDescent="0.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6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6" x14ac:dyDescent="0.3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6" x14ac:dyDescent="0.3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</row>
    <row r="46" spans="1:16" x14ac:dyDescent="0.3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</row>
  </sheetData>
  <mergeCells count="13">
    <mergeCell ref="L1:O1"/>
    <mergeCell ref="D1:F1"/>
    <mergeCell ref="H1:K1"/>
    <mergeCell ref="A1:A2"/>
    <mergeCell ref="C1:C2"/>
    <mergeCell ref="B1:B2"/>
    <mergeCell ref="G1:G2"/>
    <mergeCell ref="A31:G31"/>
    <mergeCell ref="A12:G12"/>
    <mergeCell ref="A24:G24"/>
    <mergeCell ref="A3:O3"/>
    <mergeCell ref="A15:G15"/>
    <mergeCell ref="A4:F4"/>
  </mergeCells>
  <phoneticPr fontId="9" type="noConversion"/>
  <pageMargins left="0.51" right="0.23" top="0.74803149606299213" bottom="0.74803149606299213" header="0.31496062992125984" footer="0.31496062992125984"/>
  <pageSetup paperSize="9" scale="65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84" zoomScaleNormal="84" workbookViewId="0">
      <selection sqref="A1:O37"/>
    </sheetView>
  </sheetViews>
  <sheetFormatPr defaultColWidth="9.109375" defaultRowHeight="18" x14ac:dyDescent="0.35"/>
  <cols>
    <col min="1" max="1" width="7.33203125" style="84" customWidth="1"/>
    <col min="2" max="2" width="19.5546875" style="84" customWidth="1"/>
    <col min="3" max="3" width="9" style="84" customWidth="1"/>
    <col min="4" max="4" width="10.33203125" style="84" customWidth="1"/>
    <col min="5" max="5" width="8.44140625" style="84" customWidth="1"/>
    <col min="6" max="6" width="8.88671875" style="84" customWidth="1"/>
    <col min="7" max="7" width="10.5546875" style="84" customWidth="1"/>
    <col min="8" max="8" width="7.109375" style="84" bestFit="1" customWidth="1"/>
    <col min="9" max="9" width="8.44140625" style="84" customWidth="1"/>
    <col min="10" max="10" width="8.88671875" style="84" bestFit="1" customWidth="1"/>
    <col min="11" max="11" width="7" style="84" customWidth="1"/>
    <col min="12" max="12" width="9.88671875" style="84" customWidth="1"/>
    <col min="13" max="13" width="10" style="84" bestFit="1" customWidth="1"/>
    <col min="14" max="14" width="8.88671875" style="84" customWidth="1"/>
    <col min="15" max="15" width="7.6640625" style="84" customWidth="1"/>
    <col min="16" max="16384" width="9.109375" style="84"/>
  </cols>
  <sheetData>
    <row r="1" spans="1:15" x14ac:dyDescent="0.35">
      <c r="A1" s="266" t="s">
        <v>0</v>
      </c>
      <c r="B1" s="251" t="s">
        <v>1</v>
      </c>
      <c r="C1" s="251" t="s">
        <v>2</v>
      </c>
      <c r="D1" s="251" t="s">
        <v>3</v>
      </c>
      <c r="E1" s="251"/>
      <c r="F1" s="251"/>
      <c r="G1" s="251" t="s">
        <v>4</v>
      </c>
      <c r="H1" s="251" t="s">
        <v>5</v>
      </c>
      <c r="I1" s="251"/>
      <c r="J1" s="251"/>
      <c r="K1" s="251"/>
      <c r="L1" s="251" t="s">
        <v>6</v>
      </c>
      <c r="M1" s="251"/>
      <c r="N1" s="251"/>
      <c r="O1" s="253"/>
    </row>
    <row r="2" spans="1:15" ht="55.5" customHeight="1" thickBot="1" x14ac:dyDescent="0.4">
      <c r="A2" s="260"/>
      <c r="B2" s="261"/>
      <c r="C2" s="261"/>
      <c r="D2" s="45" t="s">
        <v>7</v>
      </c>
      <c r="E2" s="45" t="s">
        <v>8</v>
      </c>
      <c r="F2" s="45" t="s">
        <v>9</v>
      </c>
      <c r="G2" s="261"/>
      <c r="H2" s="45" t="s">
        <v>50</v>
      </c>
      <c r="I2" s="45" t="s">
        <v>10</v>
      </c>
      <c r="J2" s="45" t="s">
        <v>11</v>
      </c>
      <c r="K2" s="45" t="s">
        <v>12</v>
      </c>
      <c r="L2" s="45" t="s">
        <v>13</v>
      </c>
      <c r="M2" s="45" t="s">
        <v>14</v>
      </c>
      <c r="N2" s="45" t="s">
        <v>15</v>
      </c>
      <c r="O2" s="11" t="s">
        <v>16</v>
      </c>
    </row>
    <row r="3" spans="1:15" ht="29.25" customHeight="1" thickBot="1" x14ac:dyDescent="0.4">
      <c r="A3" s="292" t="s">
        <v>218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4"/>
    </row>
    <row r="4" spans="1:15" x14ac:dyDescent="0.35">
      <c r="A4" s="265" t="s">
        <v>18</v>
      </c>
      <c r="B4" s="265"/>
      <c r="C4" s="265"/>
      <c r="D4" s="265"/>
      <c r="E4" s="265"/>
      <c r="F4" s="265"/>
      <c r="G4" s="265"/>
      <c r="H4" s="16"/>
      <c r="I4" s="16"/>
      <c r="J4" s="16"/>
      <c r="K4" s="16"/>
      <c r="L4" s="16"/>
      <c r="M4" s="16"/>
      <c r="N4" s="16"/>
      <c r="O4" s="16"/>
    </row>
    <row r="5" spans="1:15" ht="36" x14ac:dyDescent="0.35">
      <c r="A5" s="40">
        <v>210</v>
      </c>
      <c r="B5" s="48" t="s">
        <v>81</v>
      </c>
      <c r="C5" s="40">
        <v>116</v>
      </c>
      <c r="D5" s="40">
        <v>10.6</v>
      </c>
      <c r="E5" s="40">
        <v>19.2</v>
      </c>
      <c r="F5" s="40">
        <v>2</v>
      </c>
      <c r="G5" s="40">
        <v>224</v>
      </c>
      <c r="H5" s="40">
        <v>0.08</v>
      </c>
      <c r="I5" s="40">
        <v>0.2</v>
      </c>
      <c r="J5" s="40">
        <v>250</v>
      </c>
      <c r="K5" s="40">
        <v>0.6</v>
      </c>
      <c r="L5" s="40">
        <v>78</v>
      </c>
      <c r="M5" s="40">
        <v>174</v>
      </c>
      <c r="N5" s="40">
        <v>12.4</v>
      </c>
      <c r="O5" s="40">
        <v>2</v>
      </c>
    </row>
    <row r="6" spans="1:15" ht="54" x14ac:dyDescent="0.35">
      <c r="A6" s="40">
        <v>204</v>
      </c>
      <c r="B6" s="50" t="s">
        <v>82</v>
      </c>
      <c r="C6" s="40">
        <v>200</v>
      </c>
      <c r="D6" s="40">
        <v>13.5</v>
      </c>
      <c r="E6" s="40">
        <v>16</v>
      </c>
      <c r="F6" s="40">
        <v>34.1</v>
      </c>
      <c r="G6" s="40">
        <v>334</v>
      </c>
      <c r="H6" s="40">
        <v>7.0000000000000007E-2</v>
      </c>
      <c r="I6" s="40">
        <v>0.22</v>
      </c>
      <c r="J6" s="40">
        <v>115</v>
      </c>
      <c r="K6" s="40">
        <v>1</v>
      </c>
      <c r="L6" s="40">
        <v>299</v>
      </c>
      <c r="M6" s="40">
        <v>201</v>
      </c>
      <c r="N6" s="40">
        <v>20.3</v>
      </c>
      <c r="O6" s="40">
        <v>1.2</v>
      </c>
    </row>
    <row r="7" spans="1:15" ht="44.25" customHeight="1" x14ac:dyDescent="0.35">
      <c r="A7" s="138">
        <v>379</v>
      </c>
      <c r="B7" s="153" t="s">
        <v>206</v>
      </c>
      <c r="C7" s="138">
        <v>200</v>
      </c>
      <c r="D7" s="138">
        <v>3.1</v>
      </c>
      <c r="E7" s="138">
        <v>2.7</v>
      </c>
      <c r="F7" s="138">
        <v>15.9</v>
      </c>
      <c r="G7" s="138">
        <v>100</v>
      </c>
      <c r="H7" s="138">
        <v>0.04</v>
      </c>
      <c r="I7" s="138">
        <v>0.1</v>
      </c>
      <c r="J7" s="138">
        <v>20</v>
      </c>
      <c r="K7" s="138">
        <v>0</v>
      </c>
      <c r="L7" s="138">
        <v>125</v>
      </c>
      <c r="M7" s="138">
        <v>90</v>
      </c>
      <c r="N7" s="138">
        <v>14</v>
      </c>
      <c r="O7" s="138">
        <v>0.1</v>
      </c>
    </row>
    <row r="8" spans="1:15" ht="36" x14ac:dyDescent="0.35">
      <c r="A8" s="40"/>
      <c r="B8" s="48" t="s">
        <v>21</v>
      </c>
      <c r="C8" s="40">
        <v>90</v>
      </c>
      <c r="D8" s="40">
        <v>5.9</v>
      </c>
      <c r="E8" s="40">
        <v>1.08</v>
      </c>
      <c r="F8" s="40">
        <v>30</v>
      </c>
      <c r="G8" s="40">
        <v>156</v>
      </c>
      <c r="H8" s="40">
        <v>0.16</v>
      </c>
      <c r="I8" s="40">
        <v>0</v>
      </c>
      <c r="J8" s="40">
        <v>0</v>
      </c>
      <c r="K8" s="40">
        <v>1.2</v>
      </c>
      <c r="L8" s="40">
        <v>31.5</v>
      </c>
      <c r="M8" s="40">
        <v>142</v>
      </c>
      <c r="N8" s="44">
        <v>42.3</v>
      </c>
      <c r="O8" s="44">
        <v>3.5</v>
      </c>
    </row>
    <row r="9" spans="1:15" ht="36" x14ac:dyDescent="0.35">
      <c r="A9" s="40">
        <v>14</v>
      </c>
      <c r="B9" s="48" t="s">
        <v>22</v>
      </c>
      <c r="C9" s="40">
        <v>20</v>
      </c>
      <c r="D9" s="40">
        <v>0.16</v>
      </c>
      <c r="E9" s="40">
        <v>14.5</v>
      </c>
      <c r="F9" s="40">
        <v>0.26</v>
      </c>
      <c r="G9" s="40">
        <v>132</v>
      </c>
      <c r="H9" s="40">
        <v>0</v>
      </c>
      <c r="I9" s="40">
        <v>0</v>
      </c>
      <c r="J9" s="40">
        <v>80</v>
      </c>
      <c r="K9" s="40">
        <v>0.22</v>
      </c>
      <c r="L9" s="40">
        <v>2.4</v>
      </c>
      <c r="M9" s="40">
        <v>6</v>
      </c>
      <c r="N9" s="44">
        <v>0</v>
      </c>
      <c r="O9" s="44">
        <v>0.04</v>
      </c>
    </row>
    <row r="10" spans="1:15" x14ac:dyDescent="0.35">
      <c r="A10" s="13"/>
      <c r="B10" s="13"/>
      <c r="C10" s="13"/>
      <c r="D10" s="25">
        <f>D5+D6+D7+D8+D9</f>
        <v>33.26</v>
      </c>
      <c r="E10" s="25">
        <f t="shared" ref="E10:O10" si="0">E5+E6+E7+E8+E9</f>
        <v>53.480000000000004</v>
      </c>
      <c r="F10" s="25">
        <f t="shared" si="0"/>
        <v>82.26</v>
      </c>
      <c r="G10" s="25">
        <f t="shared" si="0"/>
        <v>946</v>
      </c>
      <c r="H10" s="25">
        <f t="shared" si="0"/>
        <v>0.35000000000000003</v>
      </c>
      <c r="I10" s="25">
        <f t="shared" si="0"/>
        <v>0.52</v>
      </c>
      <c r="J10" s="25">
        <f t="shared" si="0"/>
        <v>465</v>
      </c>
      <c r="K10" s="25">
        <f t="shared" si="0"/>
        <v>3.02</v>
      </c>
      <c r="L10" s="25">
        <f t="shared" si="0"/>
        <v>535.9</v>
      </c>
      <c r="M10" s="25">
        <f t="shared" si="0"/>
        <v>613</v>
      </c>
      <c r="N10" s="61">
        <f t="shared" si="0"/>
        <v>89</v>
      </c>
      <c r="O10" s="61">
        <f t="shared" si="0"/>
        <v>6.8400000000000007</v>
      </c>
    </row>
    <row r="11" spans="1:15" x14ac:dyDescent="0.35">
      <c r="A11" s="247" t="s">
        <v>53</v>
      </c>
      <c r="B11" s="247"/>
      <c r="C11" s="247"/>
      <c r="D11" s="247"/>
      <c r="E11" s="247"/>
      <c r="F11" s="247"/>
      <c r="G11" s="247"/>
      <c r="H11" s="13"/>
      <c r="I11" s="13"/>
      <c r="J11" s="13"/>
      <c r="K11" s="13"/>
      <c r="L11" s="13"/>
      <c r="M11" s="13"/>
      <c r="N11" s="13"/>
      <c r="O11" s="13"/>
    </row>
    <row r="12" spans="1:15" ht="45" customHeight="1" x14ac:dyDescent="0.35">
      <c r="A12" s="150">
        <v>361</v>
      </c>
      <c r="B12" s="120" t="s">
        <v>207</v>
      </c>
      <c r="C12" s="150">
        <v>200</v>
      </c>
      <c r="D12" s="115">
        <v>3.6</v>
      </c>
      <c r="E12" s="115">
        <v>2</v>
      </c>
      <c r="F12" s="115">
        <v>27.2</v>
      </c>
      <c r="G12" s="115">
        <v>160</v>
      </c>
      <c r="H12" s="115">
        <v>0.05</v>
      </c>
      <c r="I12" s="115">
        <v>1</v>
      </c>
      <c r="J12" s="115">
        <v>14</v>
      </c>
      <c r="K12" s="115">
        <v>0</v>
      </c>
      <c r="L12" s="115">
        <v>145.6</v>
      </c>
      <c r="M12" s="115">
        <v>89.6</v>
      </c>
      <c r="N12" s="115">
        <v>19.8</v>
      </c>
      <c r="O12" s="115">
        <v>0.1</v>
      </c>
    </row>
    <row r="13" spans="1:15" x14ac:dyDescent="0.35">
      <c r="A13" s="40"/>
      <c r="B13" s="48" t="s">
        <v>26</v>
      </c>
      <c r="C13" s="40">
        <v>30</v>
      </c>
      <c r="D13" s="44">
        <v>3.7</v>
      </c>
      <c r="E13" s="44">
        <v>1.2</v>
      </c>
      <c r="F13" s="44">
        <v>23</v>
      </c>
      <c r="G13" s="44">
        <v>113</v>
      </c>
      <c r="H13" s="44">
        <v>0.03</v>
      </c>
      <c r="I13" s="44">
        <v>0</v>
      </c>
      <c r="J13" s="44">
        <v>0.02</v>
      </c>
      <c r="K13" s="44">
        <v>0</v>
      </c>
      <c r="L13" s="44">
        <v>8.6999999999999993</v>
      </c>
      <c r="M13" s="44">
        <v>32</v>
      </c>
      <c r="N13" s="44">
        <v>6.6</v>
      </c>
      <c r="O13" s="44">
        <v>0.5</v>
      </c>
    </row>
    <row r="14" spans="1:15" ht="23.25" customHeight="1" x14ac:dyDescent="0.35">
      <c r="A14" s="13"/>
      <c r="B14" s="13"/>
      <c r="C14" s="13"/>
      <c r="D14" s="61">
        <f>D12+D13</f>
        <v>7.3000000000000007</v>
      </c>
      <c r="E14" s="61">
        <f t="shared" ref="E14:O14" si="1">E12+E13</f>
        <v>3.2</v>
      </c>
      <c r="F14" s="61">
        <f t="shared" si="1"/>
        <v>50.2</v>
      </c>
      <c r="G14" s="61">
        <f t="shared" si="1"/>
        <v>273</v>
      </c>
      <c r="H14" s="61">
        <f t="shared" si="1"/>
        <v>0.08</v>
      </c>
      <c r="I14" s="61">
        <f t="shared" si="1"/>
        <v>1</v>
      </c>
      <c r="J14" s="61">
        <f t="shared" si="1"/>
        <v>14.02</v>
      </c>
      <c r="K14" s="61">
        <f t="shared" si="1"/>
        <v>0</v>
      </c>
      <c r="L14" s="61">
        <f t="shared" si="1"/>
        <v>154.29999999999998</v>
      </c>
      <c r="M14" s="61">
        <f t="shared" si="1"/>
        <v>121.6</v>
      </c>
      <c r="N14" s="61">
        <f t="shared" si="1"/>
        <v>26.4</v>
      </c>
      <c r="O14" s="61">
        <f t="shared" si="1"/>
        <v>0.6</v>
      </c>
    </row>
    <row r="15" spans="1:15" ht="26.25" customHeight="1" x14ac:dyDescent="0.35">
      <c r="A15" s="247" t="s">
        <v>38</v>
      </c>
      <c r="B15" s="247"/>
      <c r="C15" s="247"/>
      <c r="D15" s="247"/>
      <c r="E15" s="247"/>
      <c r="F15" s="247"/>
      <c r="G15" s="247"/>
      <c r="H15" s="13"/>
      <c r="I15" s="13"/>
      <c r="J15" s="13"/>
      <c r="K15" s="13"/>
      <c r="L15" s="13"/>
      <c r="M15" s="13"/>
      <c r="N15" s="13"/>
      <c r="O15" s="13"/>
    </row>
    <row r="16" spans="1:15" ht="45.75" customHeight="1" x14ac:dyDescent="0.35">
      <c r="A16" s="186" t="s">
        <v>94</v>
      </c>
      <c r="B16" s="102" t="s">
        <v>194</v>
      </c>
      <c r="C16" s="194">
        <v>100</v>
      </c>
      <c r="D16" s="194">
        <v>1</v>
      </c>
      <c r="E16" s="194">
        <v>0.1</v>
      </c>
      <c r="F16" s="194">
        <v>1.9</v>
      </c>
      <c r="G16" s="194">
        <v>22</v>
      </c>
      <c r="H16" s="194">
        <v>0.06</v>
      </c>
      <c r="I16" s="194">
        <v>17.5</v>
      </c>
      <c r="J16" s="194">
        <v>0</v>
      </c>
      <c r="K16" s="194">
        <v>0.7</v>
      </c>
      <c r="L16" s="194">
        <v>14</v>
      </c>
      <c r="M16" s="194">
        <v>26</v>
      </c>
      <c r="N16" s="194">
        <v>20</v>
      </c>
      <c r="O16" s="194">
        <v>0.9</v>
      </c>
    </row>
    <row r="17" spans="1:15" ht="39.75" customHeight="1" x14ac:dyDescent="0.35">
      <c r="A17" s="15">
        <v>102</v>
      </c>
      <c r="B17" s="15" t="s">
        <v>87</v>
      </c>
      <c r="C17" s="40">
        <v>300</v>
      </c>
      <c r="D17" s="44">
        <v>6.5</v>
      </c>
      <c r="E17" s="44">
        <v>6.3</v>
      </c>
      <c r="F17" s="44">
        <v>19.8</v>
      </c>
      <c r="G17" s="44">
        <v>178</v>
      </c>
      <c r="H17" s="44">
        <v>0.2</v>
      </c>
      <c r="I17" s="44">
        <v>6.9</v>
      </c>
      <c r="J17" s="44">
        <v>0</v>
      </c>
      <c r="K17" s="44">
        <v>0</v>
      </c>
      <c r="L17" s="44">
        <v>51</v>
      </c>
      <c r="M17" s="44">
        <v>106</v>
      </c>
      <c r="N17" s="44">
        <v>42.6</v>
      </c>
      <c r="O17" s="44">
        <v>2.4</v>
      </c>
    </row>
    <row r="18" spans="1:15" ht="46.5" customHeight="1" x14ac:dyDescent="0.35">
      <c r="A18" s="114" t="s">
        <v>138</v>
      </c>
      <c r="B18" s="120" t="s">
        <v>139</v>
      </c>
      <c r="C18" s="114" t="s">
        <v>168</v>
      </c>
      <c r="D18" s="115">
        <v>17.2</v>
      </c>
      <c r="E18" s="115">
        <v>15</v>
      </c>
      <c r="F18" s="115">
        <v>3.4</v>
      </c>
      <c r="G18" s="115">
        <v>214</v>
      </c>
      <c r="H18" s="115">
        <v>0.16</v>
      </c>
      <c r="I18" s="115">
        <v>4.0999999999999996</v>
      </c>
      <c r="J18" s="115">
        <v>39.299999999999997</v>
      </c>
      <c r="K18" s="115">
        <v>0.3</v>
      </c>
      <c r="L18" s="115">
        <v>55.5</v>
      </c>
      <c r="M18" s="115">
        <v>106</v>
      </c>
      <c r="N18" s="115">
        <v>8.4</v>
      </c>
      <c r="O18" s="115">
        <v>1.2</v>
      </c>
    </row>
    <row r="19" spans="1:15" ht="39" customHeight="1" x14ac:dyDescent="0.35">
      <c r="A19" s="198">
        <v>126</v>
      </c>
      <c r="B19" s="102" t="s">
        <v>163</v>
      </c>
      <c r="C19" s="198">
        <v>230</v>
      </c>
      <c r="D19" s="115">
        <v>4.7</v>
      </c>
      <c r="E19" s="115">
        <v>10.7</v>
      </c>
      <c r="F19" s="115">
        <v>32</v>
      </c>
      <c r="G19" s="115">
        <v>256</v>
      </c>
      <c r="H19" s="115">
        <v>0.24</v>
      </c>
      <c r="I19" s="115">
        <v>33</v>
      </c>
      <c r="J19" s="115">
        <v>0</v>
      </c>
      <c r="K19" s="115">
        <v>4.7</v>
      </c>
      <c r="L19" s="115">
        <v>41.8</v>
      </c>
      <c r="M19" s="115">
        <v>140.19999999999999</v>
      </c>
      <c r="N19" s="115">
        <v>47.7</v>
      </c>
      <c r="O19" s="115">
        <v>2</v>
      </c>
    </row>
    <row r="20" spans="1:15" x14ac:dyDescent="0.35">
      <c r="A20" s="39">
        <v>389</v>
      </c>
      <c r="B20" s="20" t="s">
        <v>150</v>
      </c>
      <c r="C20" s="40">
        <v>200</v>
      </c>
      <c r="D20" s="44">
        <v>1</v>
      </c>
      <c r="E20" s="44">
        <v>0</v>
      </c>
      <c r="F20" s="44">
        <v>20</v>
      </c>
      <c r="G20" s="44">
        <v>84</v>
      </c>
      <c r="H20" s="44">
        <v>0.04</v>
      </c>
      <c r="I20" s="44">
        <v>4</v>
      </c>
      <c r="J20" s="44">
        <v>0</v>
      </c>
      <c r="K20" s="44">
        <v>0.2</v>
      </c>
      <c r="L20" s="44">
        <v>14</v>
      </c>
      <c r="M20" s="44">
        <v>14</v>
      </c>
      <c r="N20" s="44">
        <v>8</v>
      </c>
      <c r="O20" s="44">
        <v>2.8</v>
      </c>
    </row>
    <row r="21" spans="1:15" ht="36" x14ac:dyDescent="0.35">
      <c r="A21" s="40"/>
      <c r="B21" s="48" t="s">
        <v>21</v>
      </c>
      <c r="C21" s="40">
        <v>100</v>
      </c>
      <c r="D21" s="44">
        <v>6.6</v>
      </c>
      <c r="E21" s="44">
        <v>1.2</v>
      </c>
      <c r="F21" s="44">
        <v>33.4</v>
      </c>
      <c r="G21" s="44">
        <v>174</v>
      </c>
      <c r="H21" s="44">
        <v>0.18</v>
      </c>
      <c r="I21" s="44">
        <v>0</v>
      </c>
      <c r="J21" s="44">
        <v>0</v>
      </c>
      <c r="K21" s="44">
        <v>1.4</v>
      </c>
      <c r="L21" s="44">
        <v>35</v>
      </c>
      <c r="M21" s="44">
        <v>158</v>
      </c>
      <c r="N21" s="44">
        <v>47</v>
      </c>
      <c r="O21" s="44">
        <v>3.9</v>
      </c>
    </row>
    <row r="22" spans="1:15" x14ac:dyDescent="0.35">
      <c r="A22" s="40"/>
      <c r="B22" s="48" t="s">
        <v>24</v>
      </c>
      <c r="C22" s="40">
        <v>80</v>
      </c>
      <c r="D22" s="44">
        <v>5.4</v>
      </c>
      <c r="E22" s="44">
        <v>1.04</v>
      </c>
      <c r="F22" s="44">
        <v>32</v>
      </c>
      <c r="G22" s="44">
        <v>161</v>
      </c>
      <c r="H22" s="44">
        <v>0.14000000000000001</v>
      </c>
      <c r="I22" s="44">
        <v>0</v>
      </c>
      <c r="J22" s="44">
        <v>0</v>
      </c>
      <c r="K22" s="44">
        <v>1.1000000000000001</v>
      </c>
      <c r="L22" s="44">
        <v>37.6</v>
      </c>
      <c r="M22" s="44">
        <v>125</v>
      </c>
      <c r="N22" s="44">
        <v>39</v>
      </c>
      <c r="O22" s="44">
        <v>3.1</v>
      </c>
    </row>
    <row r="23" spans="1:15" x14ac:dyDescent="0.35">
      <c r="A23" s="151">
        <v>338</v>
      </c>
      <c r="B23" s="111" t="s">
        <v>166</v>
      </c>
      <c r="C23" s="151">
        <v>300</v>
      </c>
      <c r="D23" s="152">
        <v>1.2</v>
      </c>
      <c r="E23" s="152">
        <v>1.2</v>
      </c>
      <c r="F23" s="152">
        <v>19.600000000000001</v>
      </c>
      <c r="G23" s="152">
        <v>141</v>
      </c>
      <c r="H23" s="152">
        <v>0.03</v>
      </c>
      <c r="I23" s="152">
        <v>30</v>
      </c>
      <c r="J23" s="152">
        <v>0</v>
      </c>
      <c r="K23" s="152">
        <v>0.6</v>
      </c>
      <c r="L23" s="152">
        <v>48</v>
      </c>
      <c r="M23" s="152">
        <v>33</v>
      </c>
      <c r="N23" s="152">
        <v>27</v>
      </c>
      <c r="O23" s="152">
        <v>6.6</v>
      </c>
    </row>
    <row r="24" spans="1:15" x14ac:dyDescent="0.35">
      <c r="A24" s="13"/>
      <c r="B24" s="13"/>
      <c r="C24" s="13"/>
      <c r="D24" s="61">
        <f t="shared" ref="D24:O24" si="2">SUM(D16:D23)</f>
        <v>43.6</v>
      </c>
      <c r="E24" s="61">
        <f t="shared" si="2"/>
        <v>35.54</v>
      </c>
      <c r="F24" s="61">
        <f t="shared" si="2"/>
        <v>162.1</v>
      </c>
      <c r="G24" s="61">
        <f t="shared" si="2"/>
        <v>1230</v>
      </c>
      <c r="H24" s="61">
        <f t="shared" si="2"/>
        <v>1.05</v>
      </c>
      <c r="I24" s="61">
        <f t="shared" si="2"/>
        <v>95.5</v>
      </c>
      <c r="J24" s="61">
        <f t="shared" si="2"/>
        <v>39.299999999999997</v>
      </c>
      <c r="K24" s="61">
        <f t="shared" si="2"/>
        <v>9</v>
      </c>
      <c r="L24" s="61">
        <f t="shared" si="2"/>
        <v>296.89999999999998</v>
      </c>
      <c r="M24" s="61">
        <f t="shared" si="2"/>
        <v>708.2</v>
      </c>
      <c r="N24" s="61">
        <f t="shared" si="2"/>
        <v>239.7</v>
      </c>
      <c r="O24" s="61">
        <f t="shared" si="2"/>
        <v>22.9</v>
      </c>
    </row>
    <row r="25" spans="1:15" x14ac:dyDescent="0.35">
      <c r="A25" s="247" t="s">
        <v>30</v>
      </c>
      <c r="B25" s="247"/>
      <c r="C25" s="247"/>
      <c r="D25" s="247"/>
      <c r="E25" s="247"/>
      <c r="F25" s="247"/>
      <c r="G25" s="247"/>
      <c r="H25" s="13"/>
      <c r="I25" s="13"/>
      <c r="J25" s="13"/>
      <c r="K25" s="13"/>
      <c r="L25" s="13"/>
      <c r="M25" s="13"/>
      <c r="N25" s="13"/>
      <c r="O25" s="13"/>
    </row>
    <row r="26" spans="1:15" ht="42" customHeight="1" x14ac:dyDescent="0.35">
      <c r="A26" s="40" t="s">
        <v>96</v>
      </c>
      <c r="B26" s="48" t="s">
        <v>97</v>
      </c>
      <c r="C26" s="40">
        <v>350</v>
      </c>
      <c r="D26" s="44">
        <v>22</v>
      </c>
      <c r="E26" s="44">
        <v>18.2</v>
      </c>
      <c r="F26" s="44">
        <v>38.5</v>
      </c>
      <c r="G26" s="44">
        <v>403</v>
      </c>
      <c r="H26" s="44">
        <v>0.1</v>
      </c>
      <c r="I26" s="44">
        <v>31.4</v>
      </c>
      <c r="J26" s="44">
        <v>61</v>
      </c>
      <c r="K26" s="44">
        <v>1.1000000000000001</v>
      </c>
      <c r="L26" s="44">
        <v>117.4</v>
      </c>
      <c r="M26" s="44">
        <v>281</v>
      </c>
      <c r="N26" s="44">
        <v>75</v>
      </c>
      <c r="O26" s="44">
        <v>2.6</v>
      </c>
    </row>
    <row r="27" spans="1:15" ht="75.75" customHeight="1" x14ac:dyDescent="0.35">
      <c r="A27" s="199">
        <v>50</v>
      </c>
      <c r="B27" s="102" t="s">
        <v>162</v>
      </c>
      <c r="C27" s="199">
        <v>150</v>
      </c>
      <c r="D27" s="115">
        <v>6.9</v>
      </c>
      <c r="E27" s="115">
        <v>13.9</v>
      </c>
      <c r="F27" s="115">
        <v>19.8</v>
      </c>
      <c r="G27" s="115">
        <v>208</v>
      </c>
      <c r="H27" s="115">
        <v>0.03</v>
      </c>
      <c r="I27" s="115">
        <v>8.5</v>
      </c>
      <c r="J27" s="115">
        <v>57.7</v>
      </c>
      <c r="K27" s="115">
        <v>3.4</v>
      </c>
      <c r="L27" s="115">
        <v>241</v>
      </c>
      <c r="M27" s="115">
        <v>163</v>
      </c>
      <c r="N27" s="115">
        <v>34.299999999999997</v>
      </c>
      <c r="O27" s="115">
        <v>1.8</v>
      </c>
    </row>
    <row r="28" spans="1:15" ht="36" x14ac:dyDescent="0.35">
      <c r="A28" s="40"/>
      <c r="B28" s="48" t="s">
        <v>21</v>
      </c>
      <c r="C28" s="40">
        <v>60</v>
      </c>
      <c r="D28" s="44">
        <v>4</v>
      </c>
      <c r="E28" s="44">
        <v>0.7</v>
      </c>
      <c r="F28" s="44">
        <v>20</v>
      </c>
      <c r="G28" s="44">
        <v>104</v>
      </c>
      <c r="H28" s="44">
        <v>0.1</v>
      </c>
      <c r="I28" s="44">
        <v>0</v>
      </c>
      <c r="J28" s="44">
        <v>0</v>
      </c>
      <c r="K28" s="44">
        <v>0.8</v>
      </c>
      <c r="L28" s="44">
        <v>21</v>
      </c>
      <c r="M28" s="44">
        <v>95</v>
      </c>
      <c r="N28" s="44">
        <v>28</v>
      </c>
      <c r="O28" s="44">
        <v>2.2999999999999998</v>
      </c>
    </row>
    <row r="29" spans="1:15" ht="23.25" customHeight="1" x14ac:dyDescent="0.35">
      <c r="A29" s="40"/>
      <c r="B29" s="48" t="s">
        <v>24</v>
      </c>
      <c r="C29" s="40">
        <v>70</v>
      </c>
      <c r="D29" s="44">
        <v>4.7</v>
      </c>
      <c r="E29" s="44">
        <v>0.9</v>
      </c>
      <c r="F29" s="44">
        <v>28</v>
      </c>
      <c r="G29" s="44">
        <v>140</v>
      </c>
      <c r="H29" s="44">
        <v>0.12</v>
      </c>
      <c r="I29" s="44">
        <v>0</v>
      </c>
      <c r="J29" s="44">
        <v>0</v>
      </c>
      <c r="K29" s="44">
        <v>0.9</v>
      </c>
      <c r="L29" s="44">
        <v>33</v>
      </c>
      <c r="M29" s="44">
        <v>110</v>
      </c>
      <c r="N29" s="44">
        <v>34</v>
      </c>
      <c r="O29" s="44">
        <v>2.7</v>
      </c>
    </row>
    <row r="30" spans="1:15" ht="36" customHeight="1" x14ac:dyDescent="0.35">
      <c r="A30" s="176">
        <v>376</v>
      </c>
      <c r="B30" s="102" t="s">
        <v>20</v>
      </c>
      <c r="C30" s="115" t="s">
        <v>19</v>
      </c>
      <c r="D30" s="115">
        <v>7.0000000000000007E-2</v>
      </c>
      <c r="E30" s="115">
        <v>0.02</v>
      </c>
      <c r="F30" s="115">
        <v>15</v>
      </c>
      <c r="G30" s="115">
        <v>60</v>
      </c>
      <c r="H30" s="115">
        <v>0</v>
      </c>
      <c r="I30" s="115">
        <v>0.03</v>
      </c>
      <c r="J30" s="115">
        <v>0</v>
      </c>
      <c r="K30" s="115">
        <v>0</v>
      </c>
      <c r="L30" s="115">
        <v>11</v>
      </c>
      <c r="M30" s="115">
        <v>2.8</v>
      </c>
      <c r="N30" s="115">
        <v>1.4</v>
      </c>
      <c r="O30" s="115">
        <v>0.2</v>
      </c>
    </row>
    <row r="31" spans="1:15" x14ac:dyDescent="0.35">
      <c r="A31" s="13"/>
      <c r="B31" s="13"/>
      <c r="C31" s="13"/>
      <c r="D31" s="61">
        <f>D26+D27+D28+D29+D30</f>
        <v>37.67</v>
      </c>
      <c r="E31" s="61">
        <f t="shared" ref="E31:O31" si="3">E26+E27+E28+E29+E30</f>
        <v>33.720000000000006</v>
      </c>
      <c r="F31" s="61">
        <f t="shared" si="3"/>
        <v>121.3</v>
      </c>
      <c r="G31" s="61">
        <f t="shared" si="3"/>
        <v>915</v>
      </c>
      <c r="H31" s="61">
        <f t="shared" si="3"/>
        <v>0.35</v>
      </c>
      <c r="I31" s="61">
        <f t="shared" si="3"/>
        <v>39.93</v>
      </c>
      <c r="J31" s="61">
        <f t="shared" si="3"/>
        <v>118.7</v>
      </c>
      <c r="K31" s="61">
        <f t="shared" si="3"/>
        <v>6.2</v>
      </c>
      <c r="L31" s="61">
        <f t="shared" si="3"/>
        <v>423.4</v>
      </c>
      <c r="M31" s="61">
        <f t="shared" si="3"/>
        <v>651.79999999999995</v>
      </c>
      <c r="N31" s="61">
        <f t="shared" si="3"/>
        <v>172.70000000000002</v>
      </c>
      <c r="O31" s="61">
        <f t="shared" si="3"/>
        <v>9.6</v>
      </c>
    </row>
    <row r="32" spans="1:15" x14ac:dyDescent="0.35">
      <c r="A32" s="247" t="s">
        <v>36</v>
      </c>
      <c r="B32" s="247"/>
      <c r="C32" s="247"/>
      <c r="D32" s="247"/>
      <c r="E32" s="247"/>
      <c r="F32" s="247"/>
      <c r="G32" s="247"/>
      <c r="H32" s="13"/>
      <c r="I32" s="13"/>
      <c r="J32" s="13"/>
      <c r="K32" s="13"/>
      <c r="L32" s="13"/>
      <c r="M32" s="13"/>
      <c r="N32" s="13"/>
      <c r="O32" s="13"/>
    </row>
    <row r="33" spans="1:15" ht="39" customHeight="1" x14ac:dyDescent="0.35">
      <c r="A33" s="40">
        <v>386</v>
      </c>
      <c r="B33" s="43" t="s">
        <v>113</v>
      </c>
      <c r="C33" s="40">
        <v>200</v>
      </c>
      <c r="D33" s="44">
        <v>5.8</v>
      </c>
      <c r="E33" s="44">
        <v>5</v>
      </c>
      <c r="F33" s="44">
        <v>8.4</v>
      </c>
      <c r="G33" s="44">
        <v>102</v>
      </c>
      <c r="H33" s="44">
        <v>0.04</v>
      </c>
      <c r="I33" s="44">
        <v>0.6</v>
      </c>
      <c r="J33" s="44">
        <v>40</v>
      </c>
      <c r="K33" s="44">
        <v>0</v>
      </c>
      <c r="L33" s="44">
        <v>248</v>
      </c>
      <c r="M33" s="44">
        <v>184</v>
      </c>
      <c r="N33" s="44">
        <v>28</v>
      </c>
      <c r="O33" s="44">
        <v>0.2</v>
      </c>
    </row>
    <row r="34" spans="1:15" ht="39" customHeight="1" x14ac:dyDescent="0.35">
      <c r="A34" s="40">
        <v>424</v>
      </c>
      <c r="B34" s="43" t="s">
        <v>129</v>
      </c>
      <c r="C34" s="40">
        <v>100</v>
      </c>
      <c r="D34" s="44">
        <v>7.2</v>
      </c>
      <c r="E34" s="44">
        <v>12.5</v>
      </c>
      <c r="F34" s="44">
        <v>44.9</v>
      </c>
      <c r="G34" s="44">
        <v>318</v>
      </c>
      <c r="H34" s="44">
        <v>1.1000000000000001</v>
      </c>
      <c r="I34" s="44">
        <v>0</v>
      </c>
      <c r="J34" s="44">
        <v>14</v>
      </c>
      <c r="K34" s="44">
        <v>3.2</v>
      </c>
      <c r="L34" s="44">
        <v>22.4</v>
      </c>
      <c r="M34" s="44">
        <v>76.599999999999994</v>
      </c>
      <c r="N34" s="44">
        <v>28.4</v>
      </c>
      <c r="O34" s="44">
        <v>1.4</v>
      </c>
    </row>
    <row r="35" spans="1:15" x14ac:dyDescent="0.35">
      <c r="A35" s="13"/>
      <c r="B35" s="13"/>
      <c r="C35" s="13"/>
      <c r="D35" s="61">
        <f>D33+D34</f>
        <v>13</v>
      </c>
      <c r="E35" s="61">
        <f t="shared" ref="E35:O35" si="4">E33+E34</f>
        <v>17.5</v>
      </c>
      <c r="F35" s="61">
        <f t="shared" si="4"/>
        <v>53.3</v>
      </c>
      <c r="G35" s="61">
        <f t="shared" si="4"/>
        <v>420</v>
      </c>
      <c r="H35" s="61">
        <f t="shared" si="4"/>
        <v>1.1400000000000001</v>
      </c>
      <c r="I35" s="61">
        <f t="shared" si="4"/>
        <v>0.6</v>
      </c>
      <c r="J35" s="61">
        <f t="shared" si="4"/>
        <v>54</v>
      </c>
      <c r="K35" s="61">
        <f t="shared" si="4"/>
        <v>3.2</v>
      </c>
      <c r="L35" s="61">
        <f t="shared" si="4"/>
        <v>270.39999999999998</v>
      </c>
      <c r="M35" s="61">
        <f t="shared" si="4"/>
        <v>260.60000000000002</v>
      </c>
      <c r="N35" s="61">
        <f t="shared" si="4"/>
        <v>56.4</v>
      </c>
      <c r="O35" s="61">
        <f t="shared" si="4"/>
        <v>1.5999999999999999</v>
      </c>
    </row>
    <row r="36" spans="1:15" x14ac:dyDescent="0.35">
      <c r="A36" s="13"/>
      <c r="B36" s="13"/>
      <c r="C36" s="13"/>
      <c r="D36" s="61">
        <f t="shared" ref="D36:O36" si="5">D10+D24+D14+D31+D35</f>
        <v>134.82999999999998</v>
      </c>
      <c r="E36" s="61">
        <f t="shared" si="5"/>
        <v>143.44000000000003</v>
      </c>
      <c r="F36" s="61">
        <f t="shared" si="5"/>
        <v>469.16</v>
      </c>
      <c r="G36" s="61">
        <f t="shared" si="5"/>
        <v>3784</v>
      </c>
      <c r="H36" s="61">
        <f t="shared" si="5"/>
        <v>2.97</v>
      </c>
      <c r="I36" s="61">
        <f t="shared" si="5"/>
        <v>137.54999999999998</v>
      </c>
      <c r="J36" s="61">
        <f t="shared" si="5"/>
        <v>691.0200000000001</v>
      </c>
      <c r="K36" s="61">
        <f t="shared" si="5"/>
        <v>21.419999999999998</v>
      </c>
      <c r="L36" s="61">
        <f t="shared" si="5"/>
        <v>1680.9</v>
      </c>
      <c r="M36" s="61">
        <f t="shared" si="5"/>
        <v>2355.1999999999998</v>
      </c>
      <c r="N36" s="61">
        <f t="shared" si="5"/>
        <v>584.19999999999993</v>
      </c>
      <c r="O36" s="61">
        <f t="shared" si="5"/>
        <v>41.54</v>
      </c>
    </row>
    <row r="37" spans="1:15" x14ac:dyDescent="0.35">
      <c r="A37" s="3"/>
      <c r="B37" s="3"/>
      <c r="C37" s="3"/>
      <c r="D37" s="3"/>
      <c r="E37" s="3"/>
      <c r="F37" s="3"/>
      <c r="G37" s="3"/>
      <c r="H37" s="3" t="s">
        <v>130</v>
      </c>
      <c r="I37" s="34"/>
      <c r="J37" s="34"/>
      <c r="K37" s="34"/>
      <c r="L37" s="34"/>
      <c r="M37" s="34"/>
      <c r="N37" s="34"/>
      <c r="O37" s="34"/>
    </row>
    <row r="38" spans="1:1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13">
    <mergeCell ref="A32:G32"/>
    <mergeCell ref="A25:G25"/>
    <mergeCell ref="A11:G11"/>
    <mergeCell ref="L1:O1"/>
    <mergeCell ref="A4:G4"/>
    <mergeCell ref="A15:G15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59055118110236227" right="0.15748031496062992" top="0.74803149606299213" bottom="0.74803149606299213" header="0.31496062992125984" footer="0.31496062992125984"/>
  <pageSetup paperSize="9" scale="6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Титульный</vt:lpstr>
      <vt:lpstr>Понедельник</vt:lpstr>
      <vt:lpstr>Вторник</vt:lpstr>
      <vt:lpstr>Среда</vt:lpstr>
      <vt:lpstr>Четверг</vt:lpstr>
      <vt:lpstr>пятница</vt:lpstr>
      <vt:lpstr> суббота</vt:lpstr>
      <vt:lpstr>Воскресенье</vt:lpstr>
      <vt:lpstr>Понедельник2</vt:lpstr>
      <vt:lpstr>Вториник2</vt:lpstr>
      <vt:lpstr>Среда2</vt:lpstr>
      <vt:lpstr>четверг2</vt:lpstr>
      <vt:lpstr>Пятница2</vt:lpstr>
      <vt:lpstr>Суббота2</vt:lpstr>
      <vt:lpstr>Воскресенье2</vt:lpstr>
      <vt:lpstr>Приложение</vt:lpstr>
      <vt:lpstr>Пятница2!_GoBack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Зарина</cp:lastModifiedBy>
  <cp:lastPrinted>2020-08-25T07:44:00Z</cp:lastPrinted>
  <dcterms:created xsi:type="dcterms:W3CDTF">2015-08-21T10:28:16Z</dcterms:created>
  <dcterms:modified xsi:type="dcterms:W3CDTF">2020-08-26T11:06:14Z</dcterms:modified>
</cp:coreProperties>
</file>