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рина\Desktop\КШИФ МЕНЮ осень-зима 2020-2021\"/>
    </mc:Choice>
  </mc:AlternateContent>
  <bookViews>
    <workbookView xWindow="120" yWindow="120" windowWidth="15480" windowHeight="11640"/>
  </bookViews>
  <sheets>
    <sheet name="Лист1" sheetId="19" r:id="rId1"/>
    <sheet name="Понедельник" sheetId="1" r:id="rId2"/>
    <sheet name="Вторник" sheetId="2" r:id="rId3"/>
    <sheet name="Среда" sheetId="3" r:id="rId4"/>
    <sheet name="Четверг" sheetId="4" r:id="rId5"/>
    <sheet name="пятница" sheetId="6" r:id="rId6"/>
    <sheet name=" суббота" sheetId="5" r:id="rId7"/>
    <sheet name="Воскресенье" sheetId="7" r:id="rId8"/>
    <sheet name="Понедельник2" sheetId="8" r:id="rId9"/>
    <sheet name="Вториник2" sheetId="9" r:id="rId10"/>
    <sheet name="Среда2" sheetId="10" r:id="rId11"/>
    <sheet name="четверг2" sheetId="11" r:id="rId12"/>
    <sheet name="Пятница2" sheetId="12" r:id="rId13"/>
    <sheet name="Суббота2" sheetId="13" r:id="rId14"/>
    <sheet name="Воскресенье2" sheetId="14" r:id="rId15"/>
    <sheet name="Приложение" sheetId="18" r:id="rId16"/>
  </sheets>
  <definedNames>
    <definedName name="_GoBack" localSheetId="12">Пятница2!$B$26</definedName>
  </definedNames>
  <calcPr calcId="152511"/>
</workbook>
</file>

<file path=xl/calcChain.xml><?xml version="1.0" encoding="utf-8"?>
<calcChain xmlns="http://schemas.openxmlformats.org/spreadsheetml/2006/main">
  <c r="D22" i="5" l="1"/>
  <c r="O13" i="5"/>
  <c r="N13" i="5"/>
  <c r="M13" i="5"/>
  <c r="L13" i="5"/>
  <c r="K13" i="5"/>
  <c r="J13" i="5"/>
  <c r="I13" i="5"/>
  <c r="H13" i="5"/>
  <c r="G13" i="5"/>
  <c r="F13" i="5"/>
  <c r="E13" i="5"/>
  <c r="D13" i="5"/>
  <c r="O31" i="2"/>
  <c r="N31" i="2"/>
  <c r="M31" i="2"/>
  <c r="L31" i="2"/>
  <c r="K31" i="2"/>
  <c r="J31" i="2"/>
  <c r="I31" i="2"/>
  <c r="H31" i="2"/>
  <c r="G31" i="2"/>
  <c r="F31" i="2"/>
  <c r="E31" i="2"/>
  <c r="D31" i="2"/>
  <c r="O10" i="2"/>
  <c r="N10" i="2"/>
  <c r="M10" i="2"/>
  <c r="L10" i="2"/>
  <c r="K10" i="2"/>
  <c r="J10" i="2"/>
  <c r="I10" i="2"/>
  <c r="H10" i="2"/>
  <c r="G10" i="2"/>
  <c r="F10" i="2"/>
  <c r="E10" i="2"/>
  <c r="D10" i="2"/>
  <c r="K24" i="9" l="1"/>
  <c r="J24" i="9"/>
  <c r="I24" i="9"/>
  <c r="H24" i="9"/>
  <c r="G24" i="9"/>
  <c r="F24" i="9"/>
  <c r="E24" i="9"/>
  <c r="D24" i="9"/>
  <c r="O14" i="9"/>
  <c r="N14" i="9"/>
  <c r="M14" i="9"/>
  <c r="L14" i="9"/>
  <c r="K14" i="9"/>
  <c r="J14" i="9"/>
  <c r="I14" i="9"/>
  <c r="H14" i="9"/>
  <c r="E14" i="9"/>
  <c r="G14" i="9"/>
  <c r="F14" i="9"/>
  <c r="H24" i="18" l="1"/>
  <c r="O24" i="9"/>
  <c r="N24" i="9"/>
  <c r="M24" i="9"/>
  <c r="L24" i="9"/>
  <c r="O13" i="2"/>
  <c r="N13" i="2"/>
  <c r="M13" i="2"/>
  <c r="L13" i="2"/>
  <c r="K13" i="2"/>
  <c r="J13" i="2"/>
  <c r="I13" i="2"/>
  <c r="H13" i="2"/>
  <c r="G13" i="2"/>
  <c r="F13" i="2"/>
  <c r="E13" i="2"/>
  <c r="D13" i="2"/>
  <c r="O13" i="14" l="1"/>
  <c r="N13" i="14"/>
  <c r="M13" i="14"/>
  <c r="L13" i="14"/>
  <c r="K13" i="14"/>
  <c r="J13" i="14"/>
  <c r="I13" i="14"/>
  <c r="H13" i="14"/>
  <c r="G13" i="14"/>
  <c r="F13" i="14"/>
  <c r="E13" i="14"/>
  <c r="D13" i="14"/>
  <c r="O31" i="13"/>
  <c r="N31" i="13"/>
  <c r="M31" i="13"/>
  <c r="L31" i="13"/>
  <c r="K31" i="13"/>
  <c r="J31" i="13"/>
  <c r="I31" i="13"/>
  <c r="H31" i="13"/>
  <c r="G31" i="13"/>
  <c r="F31" i="13"/>
  <c r="E31" i="13"/>
  <c r="D31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O34" i="12"/>
  <c r="N34" i="12"/>
  <c r="M34" i="12"/>
  <c r="L34" i="12"/>
  <c r="K34" i="12"/>
  <c r="J34" i="12"/>
  <c r="I34" i="12"/>
  <c r="H34" i="12"/>
  <c r="G34" i="12"/>
  <c r="F34" i="12"/>
  <c r="E34" i="12"/>
  <c r="D3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O30" i="11"/>
  <c r="N30" i="11"/>
  <c r="M30" i="11"/>
  <c r="L30" i="11"/>
  <c r="K30" i="11"/>
  <c r="J30" i="11"/>
  <c r="I30" i="11"/>
  <c r="H30" i="11"/>
  <c r="G30" i="11"/>
  <c r="F30" i="11"/>
  <c r="E30" i="11"/>
  <c r="D30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O9" i="11"/>
  <c r="N9" i="11"/>
  <c r="M9" i="11"/>
  <c r="L9" i="11"/>
  <c r="K9" i="11"/>
  <c r="J9" i="11"/>
  <c r="I9" i="11"/>
  <c r="H9" i="11"/>
  <c r="G9" i="11"/>
  <c r="F9" i="11"/>
  <c r="E9" i="11"/>
  <c r="D9" i="11"/>
  <c r="O33" i="10"/>
  <c r="N33" i="10"/>
  <c r="M33" i="10"/>
  <c r="L33" i="10"/>
  <c r="K33" i="10"/>
  <c r="J33" i="10"/>
  <c r="I33" i="10"/>
  <c r="H33" i="10"/>
  <c r="G33" i="10"/>
  <c r="F33" i="10"/>
  <c r="E33" i="10"/>
  <c r="D33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O34" i="8"/>
  <c r="N34" i="8"/>
  <c r="M34" i="8"/>
  <c r="L34" i="8"/>
  <c r="K34" i="8"/>
  <c r="J34" i="8"/>
  <c r="I34" i="8"/>
  <c r="H34" i="8"/>
  <c r="G34" i="8"/>
  <c r="F34" i="8"/>
  <c r="E34" i="8"/>
  <c r="D34" i="8"/>
  <c r="O24" i="8"/>
  <c r="N24" i="8"/>
  <c r="M24" i="8"/>
  <c r="L24" i="8"/>
  <c r="K24" i="8"/>
  <c r="J24" i="8"/>
  <c r="I24" i="8"/>
  <c r="H24" i="8"/>
  <c r="G24" i="8"/>
  <c r="F24" i="8"/>
  <c r="E24" i="8"/>
  <c r="D24" i="8"/>
  <c r="O22" i="7"/>
  <c r="N22" i="7"/>
  <c r="M22" i="7"/>
  <c r="L22" i="7"/>
  <c r="K22" i="7"/>
  <c r="J22" i="7"/>
  <c r="I22" i="7"/>
  <c r="H22" i="7"/>
  <c r="G22" i="7"/>
  <c r="F22" i="7"/>
  <c r="E22" i="7"/>
  <c r="D22" i="7"/>
  <c r="O13" i="7"/>
  <c r="N13" i="7"/>
  <c r="M13" i="7"/>
  <c r="L13" i="7"/>
  <c r="K13" i="7"/>
  <c r="J13" i="7"/>
  <c r="I13" i="7"/>
  <c r="H13" i="7"/>
  <c r="G13" i="7"/>
  <c r="F13" i="7"/>
  <c r="E13" i="7"/>
  <c r="D13" i="7"/>
  <c r="O10" i="7"/>
  <c r="N10" i="7"/>
  <c r="M10" i="7"/>
  <c r="L10" i="7"/>
  <c r="K10" i="7"/>
  <c r="J10" i="7"/>
  <c r="I10" i="7"/>
  <c r="H10" i="7"/>
  <c r="G10" i="7"/>
  <c r="F10" i="7"/>
  <c r="E10" i="7"/>
  <c r="D10" i="7"/>
  <c r="O35" i="5"/>
  <c r="N35" i="5"/>
  <c r="M35" i="5"/>
  <c r="L35" i="5"/>
  <c r="K35" i="5"/>
  <c r="J35" i="5"/>
  <c r="I35" i="5"/>
  <c r="H35" i="5"/>
  <c r="G35" i="5"/>
  <c r="F35" i="5"/>
  <c r="E35" i="5"/>
  <c r="O31" i="5"/>
  <c r="N31" i="5"/>
  <c r="M31" i="5"/>
  <c r="L31" i="5"/>
  <c r="K31" i="5"/>
  <c r="J31" i="5"/>
  <c r="I31" i="5"/>
  <c r="H31" i="5"/>
  <c r="G31" i="5"/>
  <c r="F31" i="5"/>
  <c r="E31" i="5"/>
  <c r="D31" i="5"/>
  <c r="O22" i="5"/>
  <c r="N22" i="5"/>
  <c r="M22" i="5"/>
  <c r="L22" i="5"/>
  <c r="K22" i="5"/>
  <c r="J22" i="5"/>
  <c r="I22" i="5"/>
  <c r="H22" i="5"/>
  <c r="G22" i="5"/>
  <c r="F22" i="5"/>
  <c r="E22" i="5"/>
  <c r="O10" i="5"/>
  <c r="N10" i="5"/>
  <c r="M10" i="5"/>
  <c r="L10" i="5"/>
  <c r="K10" i="5"/>
  <c r="J10" i="5"/>
  <c r="I10" i="5"/>
  <c r="H10" i="5"/>
  <c r="G10" i="5"/>
  <c r="F10" i="5"/>
  <c r="E10" i="5"/>
  <c r="D10" i="5"/>
  <c r="O34" i="6"/>
  <c r="N34" i="6"/>
  <c r="M34" i="6"/>
  <c r="L34" i="6"/>
  <c r="K34" i="6"/>
  <c r="J34" i="6"/>
  <c r="I34" i="6"/>
  <c r="H34" i="6"/>
  <c r="G34" i="6"/>
  <c r="F34" i="6"/>
  <c r="E34" i="6"/>
  <c r="D34" i="6"/>
  <c r="O31" i="6"/>
  <c r="N31" i="6"/>
  <c r="M31" i="6"/>
  <c r="L31" i="6"/>
  <c r="K31" i="6"/>
  <c r="J31" i="6"/>
  <c r="I31" i="6"/>
  <c r="H31" i="6"/>
  <c r="G31" i="6"/>
  <c r="F31" i="6"/>
  <c r="E31" i="6"/>
  <c r="O24" i="6"/>
  <c r="N24" i="6"/>
  <c r="M24" i="6"/>
  <c r="L24" i="6"/>
  <c r="K24" i="6"/>
  <c r="J24" i="6"/>
  <c r="I24" i="6"/>
  <c r="H24" i="6"/>
  <c r="G24" i="6"/>
  <c r="F24" i="6"/>
  <c r="E24" i="6"/>
  <c r="D24" i="6"/>
  <c r="O14" i="6"/>
  <c r="N14" i="6"/>
  <c r="M14" i="6"/>
  <c r="L14" i="6"/>
  <c r="K14" i="6"/>
  <c r="J14" i="6"/>
  <c r="I14" i="6"/>
  <c r="H14" i="6"/>
  <c r="G14" i="6"/>
  <c r="F14" i="6"/>
  <c r="E14" i="6"/>
  <c r="O10" i="6"/>
  <c r="N10" i="6"/>
  <c r="M10" i="6"/>
  <c r="L10" i="6"/>
  <c r="K10" i="6"/>
  <c r="J10" i="6"/>
  <c r="I10" i="6"/>
  <c r="H10" i="6"/>
  <c r="G10" i="6"/>
  <c r="F10" i="6"/>
  <c r="E10" i="6"/>
  <c r="O33" i="4"/>
  <c r="N33" i="4"/>
  <c r="M33" i="4"/>
  <c r="L33" i="4"/>
  <c r="K33" i="4"/>
  <c r="J33" i="4"/>
  <c r="I33" i="4"/>
  <c r="H33" i="4"/>
  <c r="G33" i="4"/>
  <c r="F33" i="4"/>
  <c r="E33" i="4"/>
  <c r="D33" i="4"/>
  <c r="O30" i="4"/>
  <c r="N30" i="4"/>
  <c r="M30" i="4"/>
  <c r="L30" i="4"/>
  <c r="K30" i="4"/>
  <c r="J30" i="4"/>
  <c r="I30" i="4"/>
  <c r="H30" i="4"/>
  <c r="G30" i="4"/>
  <c r="F30" i="4"/>
  <c r="E30" i="4"/>
  <c r="F23" i="4"/>
  <c r="E23" i="4"/>
  <c r="D23" i="4"/>
  <c r="H23" i="4"/>
  <c r="O23" i="4"/>
  <c r="N23" i="4"/>
  <c r="M23" i="4"/>
  <c r="L23" i="4"/>
  <c r="K23" i="4"/>
  <c r="J23" i="4"/>
  <c r="I23" i="4"/>
  <c r="G23" i="4"/>
  <c r="O14" i="4"/>
  <c r="N14" i="4"/>
  <c r="M14" i="4"/>
  <c r="L14" i="4"/>
  <c r="K14" i="4"/>
  <c r="J14" i="4"/>
  <c r="I14" i="4"/>
  <c r="H14" i="4"/>
  <c r="G14" i="4"/>
  <c r="F14" i="4"/>
  <c r="E14" i="4"/>
  <c r="D14" i="4"/>
  <c r="O10" i="4"/>
  <c r="N10" i="4"/>
  <c r="N34" i="4" s="1"/>
  <c r="M10" i="4"/>
  <c r="M34" i="4" s="1"/>
  <c r="L10" i="4"/>
  <c r="L34" i="4" s="1"/>
  <c r="K10" i="4"/>
  <c r="K34" i="4" s="1"/>
  <c r="J10" i="4"/>
  <c r="J34" i="4" s="1"/>
  <c r="I10" i="4"/>
  <c r="I34" i="4" s="1"/>
  <c r="H10" i="4"/>
  <c r="H34" i="4" s="1"/>
  <c r="G10" i="4"/>
  <c r="G34" i="4" s="1"/>
  <c r="E10" i="4"/>
  <c r="E34" i="4" s="1"/>
  <c r="F10" i="4"/>
  <c r="F34" i="4" s="1"/>
  <c r="O32" i="3"/>
  <c r="N32" i="3"/>
  <c r="M32" i="3"/>
  <c r="L32" i="3"/>
  <c r="K32" i="3"/>
  <c r="J32" i="3"/>
  <c r="I32" i="3"/>
  <c r="H32" i="3"/>
  <c r="G32" i="3"/>
  <c r="F32" i="3"/>
  <c r="E32" i="3"/>
  <c r="D32" i="3"/>
  <c r="O24" i="3"/>
  <c r="N24" i="3"/>
  <c r="M24" i="3"/>
  <c r="L24" i="3"/>
  <c r="K24" i="3"/>
  <c r="J24" i="3"/>
  <c r="I24" i="3"/>
  <c r="H24" i="3"/>
  <c r="G24" i="3"/>
  <c r="F24" i="3"/>
  <c r="E24" i="3"/>
  <c r="D24" i="3"/>
  <c r="O14" i="3"/>
  <c r="N14" i="3"/>
  <c r="M14" i="3"/>
  <c r="L14" i="3"/>
  <c r="K14" i="3"/>
  <c r="J14" i="3"/>
  <c r="I14" i="3"/>
  <c r="H14" i="3"/>
  <c r="G14" i="3"/>
  <c r="F14" i="3"/>
  <c r="E14" i="3"/>
  <c r="D14" i="3"/>
  <c r="O10" i="3"/>
  <c r="N10" i="3"/>
  <c r="M10" i="3"/>
  <c r="L10" i="3"/>
  <c r="K10" i="3"/>
  <c r="J10" i="3"/>
  <c r="I10" i="3"/>
  <c r="H10" i="3"/>
  <c r="G10" i="3"/>
  <c r="F10" i="3"/>
  <c r="E10" i="3"/>
  <c r="O33" i="1"/>
  <c r="N33" i="1"/>
  <c r="M33" i="1"/>
  <c r="L33" i="1"/>
  <c r="K33" i="1"/>
  <c r="J33" i="1"/>
  <c r="I33" i="1"/>
  <c r="H33" i="1"/>
  <c r="G33" i="1"/>
  <c r="F33" i="1"/>
  <c r="E33" i="1"/>
  <c r="O25" i="1"/>
  <c r="N25" i="1"/>
  <c r="M25" i="1"/>
  <c r="L25" i="1"/>
  <c r="K25" i="1"/>
  <c r="J25" i="1"/>
  <c r="I25" i="1"/>
  <c r="H25" i="1"/>
  <c r="G25" i="1"/>
  <c r="F25" i="1"/>
  <c r="E25" i="1"/>
  <c r="O15" i="1"/>
  <c r="N15" i="1"/>
  <c r="M15" i="1"/>
  <c r="L15" i="1"/>
  <c r="K15" i="1"/>
  <c r="J15" i="1"/>
  <c r="I15" i="1"/>
  <c r="H15" i="1"/>
  <c r="G15" i="1"/>
  <c r="F15" i="1"/>
  <c r="E15" i="1"/>
  <c r="D15" i="1"/>
  <c r="O11" i="1"/>
  <c r="N11" i="1"/>
  <c r="M11" i="1"/>
  <c r="L11" i="1"/>
  <c r="K11" i="1"/>
  <c r="J11" i="1"/>
  <c r="I11" i="1"/>
  <c r="H11" i="1"/>
  <c r="G11" i="1"/>
  <c r="F11" i="1"/>
  <c r="E11" i="1"/>
  <c r="O34" i="4" l="1"/>
  <c r="F35" i="6"/>
  <c r="H35" i="6"/>
  <c r="J35" i="6"/>
  <c r="L35" i="6"/>
  <c r="N35" i="6"/>
  <c r="F36" i="5"/>
  <c r="H36" i="5"/>
  <c r="J36" i="5"/>
  <c r="L36" i="5"/>
  <c r="N36" i="5"/>
  <c r="E35" i="6"/>
  <c r="G35" i="6"/>
  <c r="I35" i="6"/>
  <c r="K35" i="6"/>
  <c r="M35" i="6"/>
  <c r="O35" i="6"/>
  <c r="E36" i="5"/>
  <c r="G36" i="5"/>
  <c r="I36" i="5"/>
  <c r="K36" i="5"/>
  <c r="M36" i="5"/>
  <c r="O36" i="5"/>
  <c r="O35" i="13"/>
  <c r="N35" i="13"/>
  <c r="M35" i="13"/>
  <c r="L35" i="13"/>
  <c r="K35" i="13"/>
  <c r="J35" i="13"/>
  <c r="I35" i="13"/>
  <c r="H35" i="13"/>
  <c r="G35" i="13"/>
  <c r="F35" i="13"/>
  <c r="E35" i="13"/>
  <c r="D35" i="13"/>
  <c r="O34" i="14" l="1"/>
  <c r="N34" i="14"/>
  <c r="M34" i="14"/>
  <c r="L34" i="14"/>
  <c r="K34" i="14"/>
  <c r="J34" i="14"/>
  <c r="I34" i="14"/>
  <c r="H34" i="14"/>
  <c r="G34" i="14"/>
  <c r="F34" i="14"/>
  <c r="E34" i="14"/>
  <c r="D34" i="14"/>
  <c r="O33" i="7" l="1"/>
  <c r="N33" i="7"/>
  <c r="M33" i="7"/>
  <c r="L33" i="7"/>
  <c r="K33" i="7"/>
  <c r="J33" i="7"/>
  <c r="I33" i="7"/>
  <c r="H33" i="7"/>
  <c r="G33" i="7"/>
  <c r="F33" i="7"/>
  <c r="E33" i="7"/>
  <c r="D33" i="7"/>
  <c r="D36" i="9" l="1"/>
  <c r="E36" i="9"/>
  <c r="F36" i="9"/>
  <c r="G36" i="9"/>
  <c r="H36" i="9"/>
  <c r="I36" i="9"/>
  <c r="J36" i="9"/>
  <c r="K36" i="9"/>
  <c r="L36" i="9"/>
  <c r="M36" i="9"/>
  <c r="N36" i="9"/>
  <c r="D24" i="18"/>
  <c r="D25" i="18" s="1"/>
  <c r="E24" i="18"/>
  <c r="E25" i="18" s="1"/>
  <c r="F24" i="18"/>
  <c r="F25" i="18" s="1"/>
  <c r="G24" i="18"/>
  <c r="G25" i="18" s="1"/>
  <c r="H25" i="18"/>
  <c r="I24" i="18"/>
  <c r="I25" i="18" s="1"/>
  <c r="J24" i="18"/>
  <c r="J25" i="18" s="1"/>
  <c r="K24" i="18"/>
  <c r="K25" i="18" s="1"/>
  <c r="L24" i="18"/>
  <c r="L25" i="18" s="1"/>
  <c r="M24" i="18"/>
  <c r="M25" i="18" s="1"/>
  <c r="N24" i="18"/>
  <c r="N25" i="18" s="1"/>
  <c r="C24" i="18"/>
  <c r="C25" i="18" s="1"/>
  <c r="E30" i="14"/>
  <c r="F30" i="14"/>
  <c r="G30" i="14"/>
  <c r="H30" i="14"/>
  <c r="I30" i="14"/>
  <c r="J30" i="14"/>
  <c r="K30" i="14"/>
  <c r="L30" i="14"/>
  <c r="M30" i="14"/>
  <c r="N30" i="14"/>
  <c r="O30" i="14"/>
  <c r="D30" i="14"/>
  <c r="E21" i="14"/>
  <c r="F21" i="14"/>
  <c r="G21" i="14"/>
  <c r="H21" i="14"/>
  <c r="I21" i="14"/>
  <c r="J21" i="14"/>
  <c r="K21" i="14"/>
  <c r="L21" i="14"/>
  <c r="M21" i="14"/>
  <c r="N21" i="14"/>
  <c r="O21" i="14"/>
  <c r="D21" i="14"/>
  <c r="E10" i="14"/>
  <c r="F10" i="14"/>
  <c r="G10" i="14"/>
  <c r="H10" i="14"/>
  <c r="I10" i="14"/>
  <c r="J10" i="14"/>
  <c r="K10" i="14"/>
  <c r="L10" i="14"/>
  <c r="M10" i="14"/>
  <c r="N10" i="14"/>
  <c r="O10" i="14"/>
  <c r="D10" i="14"/>
  <c r="D35" i="14" s="1"/>
  <c r="E22" i="13"/>
  <c r="F22" i="13"/>
  <c r="G22" i="13"/>
  <c r="H22" i="13"/>
  <c r="I22" i="13"/>
  <c r="J22" i="13"/>
  <c r="K22" i="13"/>
  <c r="L22" i="13"/>
  <c r="M22" i="13"/>
  <c r="N22" i="13"/>
  <c r="O22" i="13"/>
  <c r="D22" i="13"/>
  <c r="E11" i="13"/>
  <c r="F11" i="13"/>
  <c r="G11" i="13"/>
  <c r="H11" i="13"/>
  <c r="I11" i="13"/>
  <c r="J11" i="13"/>
  <c r="K11" i="13"/>
  <c r="L11" i="13"/>
  <c r="M11" i="13"/>
  <c r="N11" i="13"/>
  <c r="O11" i="13"/>
  <c r="D11" i="13"/>
  <c r="E31" i="12"/>
  <c r="F31" i="12"/>
  <c r="G31" i="12"/>
  <c r="H31" i="12"/>
  <c r="I31" i="12"/>
  <c r="J31" i="12"/>
  <c r="K31" i="12"/>
  <c r="L31" i="12"/>
  <c r="M31" i="12"/>
  <c r="N31" i="12"/>
  <c r="O31" i="12"/>
  <c r="D31" i="12"/>
  <c r="E14" i="12"/>
  <c r="F14" i="12"/>
  <c r="G14" i="12"/>
  <c r="H14" i="12"/>
  <c r="I14" i="12"/>
  <c r="J14" i="12"/>
  <c r="K14" i="12"/>
  <c r="L14" i="12"/>
  <c r="M14" i="12"/>
  <c r="N14" i="12"/>
  <c r="O14" i="12"/>
  <c r="D14" i="12"/>
  <c r="E10" i="12"/>
  <c r="E35" i="12" s="1"/>
  <c r="F10" i="12"/>
  <c r="F35" i="12" s="1"/>
  <c r="G10" i="12"/>
  <c r="G35" i="12" s="1"/>
  <c r="H10" i="12"/>
  <c r="H35" i="12" s="1"/>
  <c r="I10" i="12"/>
  <c r="I35" i="12" s="1"/>
  <c r="J10" i="12"/>
  <c r="J35" i="12" s="1"/>
  <c r="K10" i="12"/>
  <c r="K35" i="12" s="1"/>
  <c r="L10" i="12"/>
  <c r="L35" i="12" s="1"/>
  <c r="M10" i="12"/>
  <c r="M35" i="12" s="1"/>
  <c r="N10" i="12"/>
  <c r="N35" i="12" s="1"/>
  <c r="O10" i="12"/>
  <c r="O35" i="12" s="1"/>
  <c r="D10" i="12"/>
  <c r="D35" i="12" s="1"/>
  <c r="E33" i="11"/>
  <c r="F33" i="11"/>
  <c r="G33" i="11"/>
  <c r="H33" i="11"/>
  <c r="I33" i="11"/>
  <c r="J33" i="11"/>
  <c r="K33" i="11"/>
  <c r="L33" i="11"/>
  <c r="M33" i="11"/>
  <c r="N33" i="11"/>
  <c r="O33" i="11"/>
  <c r="D33" i="11"/>
  <c r="E21" i="11"/>
  <c r="F21" i="11"/>
  <c r="G21" i="11"/>
  <c r="H21" i="11"/>
  <c r="I21" i="11"/>
  <c r="J21" i="11"/>
  <c r="K21" i="11"/>
  <c r="L21" i="11"/>
  <c r="M21" i="11"/>
  <c r="N21" i="11"/>
  <c r="O21" i="11"/>
  <c r="D21" i="11"/>
  <c r="E34" i="11"/>
  <c r="F34" i="11"/>
  <c r="G34" i="11"/>
  <c r="H34" i="11"/>
  <c r="I34" i="11"/>
  <c r="J34" i="11"/>
  <c r="K34" i="11"/>
  <c r="L34" i="11"/>
  <c r="M34" i="11"/>
  <c r="N34" i="11"/>
  <c r="O34" i="11"/>
  <c r="D34" i="11"/>
  <c r="E30" i="10"/>
  <c r="F30" i="10"/>
  <c r="G30" i="10"/>
  <c r="H30" i="10"/>
  <c r="I30" i="10"/>
  <c r="J30" i="10"/>
  <c r="K30" i="10"/>
  <c r="L30" i="10"/>
  <c r="M30" i="10"/>
  <c r="N30" i="10"/>
  <c r="O30" i="10"/>
  <c r="D30" i="10"/>
  <c r="E13" i="10"/>
  <c r="F13" i="10"/>
  <c r="G13" i="10"/>
  <c r="H13" i="10"/>
  <c r="I13" i="10"/>
  <c r="J13" i="10"/>
  <c r="K13" i="10"/>
  <c r="L13" i="10"/>
  <c r="M13" i="10"/>
  <c r="N13" i="10"/>
  <c r="O13" i="10"/>
  <c r="D13" i="10"/>
  <c r="E9" i="10"/>
  <c r="F9" i="10"/>
  <c r="G9" i="10"/>
  <c r="H9" i="10"/>
  <c r="I9" i="10"/>
  <c r="J9" i="10"/>
  <c r="K9" i="10"/>
  <c r="L9" i="10"/>
  <c r="M9" i="10"/>
  <c r="N9" i="10"/>
  <c r="O9" i="10"/>
  <c r="D9" i="10"/>
  <c r="O36" i="9"/>
  <c r="E33" i="9"/>
  <c r="F33" i="9"/>
  <c r="G33" i="9"/>
  <c r="H33" i="9"/>
  <c r="I33" i="9"/>
  <c r="J33" i="9"/>
  <c r="K33" i="9"/>
  <c r="L33" i="9"/>
  <c r="M33" i="9"/>
  <c r="N33" i="9"/>
  <c r="O33" i="9"/>
  <c r="D33" i="9"/>
  <c r="E10" i="9"/>
  <c r="F10" i="9"/>
  <c r="G10" i="9"/>
  <c r="H10" i="9"/>
  <c r="I10" i="9"/>
  <c r="J10" i="9"/>
  <c r="K10" i="9"/>
  <c r="L10" i="9"/>
  <c r="M10" i="9"/>
  <c r="N10" i="9"/>
  <c r="O10" i="9"/>
  <c r="D10" i="9"/>
  <c r="E31" i="8"/>
  <c r="F31" i="8"/>
  <c r="G31" i="8"/>
  <c r="H31" i="8"/>
  <c r="I31" i="8"/>
  <c r="J31" i="8"/>
  <c r="K31" i="8"/>
  <c r="L31" i="8"/>
  <c r="M31" i="8"/>
  <c r="N31" i="8"/>
  <c r="O31" i="8"/>
  <c r="D31" i="8"/>
  <c r="E14" i="8"/>
  <c r="F14" i="8"/>
  <c r="G14" i="8"/>
  <c r="H14" i="8"/>
  <c r="I14" i="8"/>
  <c r="J14" i="8"/>
  <c r="K14" i="8"/>
  <c r="L14" i="8"/>
  <c r="M14" i="8"/>
  <c r="N14" i="8"/>
  <c r="O14" i="8"/>
  <c r="D14" i="8"/>
  <c r="E10" i="8"/>
  <c r="F10" i="8"/>
  <c r="G10" i="8"/>
  <c r="H10" i="8"/>
  <c r="I10" i="8"/>
  <c r="J10" i="8"/>
  <c r="K10" i="8"/>
  <c r="L10" i="8"/>
  <c r="M10" i="8"/>
  <c r="N10" i="8"/>
  <c r="O10" i="8"/>
  <c r="D10" i="8"/>
  <c r="E29" i="7"/>
  <c r="F29" i="7"/>
  <c r="G29" i="7"/>
  <c r="H29" i="7"/>
  <c r="I29" i="7"/>
  <c r="J29" i="7"/>
  <c r="K29" i="7"/>
  <c r="L29" i="7"/>
  <c r="M29" i="7"/>
  <c r="N29" i="7"/>
  <c r="O29" i="7"/>
  <c r="D29" i="7"/>
  <c r="E34" i="7"/>
  <c r="F34" i="7"/>
  <c r="G34" i="7"/>
  <c r="H34" i="7"/>
  <c r="I34" i="7"/>
  <c r="J34" i="7"/>
  <c r="K34" i="7"/>
  <c r="L34" i="7"/>
  <c r="M34" i="7"/>
  <c r="N34" i="7"/>
  <c r="O34" i="7"/>
  <c r="D34" i="7"/>
  <c r="D35" i="5"/>
  <c r="D36" i="5"/>
  <c r="D31" i="6"/>
  <c r="D14" i="6"/>
  <c r="D10" i="6"/>
  <c r="D30" i="4"/>
  <c r="D10" i="4"/>
  <c r="E35" i="3"/>
  <c r="F35" i="3"/>
  <c r="G35" i="3"/>
  <c r="H35" i="3"/>
  <c r="I35" i="3"/>
  <c r="J35" i="3"/>
  <c r="K35" i="3"/>
  <c r="L35" i="3"/>
  <c r="M35" i="3"/>
  <c r="N35" i="3"/>
  <c r="O35" i="3"/>
  <c r="D35" i="3"/>
  <c r="E36" i="3"/>
  <c r="F36" i="3"/>
  <c r="G36" i="3"/>
  <c r="H36" i="3"/>
  <c r="J36" i="3"/>
  <c r="L36" i="3"/>
  <c r="N36" i="3"/>
  <c r="D10" i="3"/>
  <c r="E34" i="2"/>
  <c r="F34" i="2"/>
  <c r="G34" i="2"/>
  <c r="H34" i="2"/>
  <c r="I34" i="2"/>
  <c r="J34" i="2"/>
  <c r="K34" i="2"/>
  <c r="L34" i="2"/>
  <c r="M34" i="2"/>
  <c r="N34" i="2"/>
  <c r="O34" i="2"/>
  <c r="D34" i="2"/>
  <c r="E22" i="2"/>
  <c r="E35" i="2" s="1"/>
  <c r="F22" i="2"/>
  <c r="F35" i="2" s="1"/>
  <c r="G22" i="2"/>
  <c r="G35" i="2" s="1"/>
  <c r="H22" i="2"/>
  <c r="H35" i="2" s="1"/>
  <c r="I22" i="2"/>
  <c r="I35" i="2" s="1"/>
  <c r="J22" i="2"/>
  <c r="J35" i="2" s="1"/>
  <c r="K22" i="2"/>
  <c r="K35" i="2" s="1"/>
  <c r="L22" i="2"/>
  <c r="L35" i="2" s="1"/>
  <c r="M22" i="2"/>
  <c r="M35" i="2" s="1"/>
  <c r="N22" i="2"/>
  <c r="N35" i="2" s="1"/>
  <c r="O22" i="2"/>
  <c r="O35" i="2" s="1"/>
  <c r="D22" i="2"/>
  <c r="D35" i="2" s="1"/>
  <c r="E36" i="1"/>
  <c r="E37" i="1" s="1"/>
  <c r="F36" i="1"/>
  <c r="F37" i="1" s="1"/>
  <c r="G36" i="1"/>
  <c r="G37" i="1" s="1"/>
  <c r="H36" i="1"/>
  <c r="H37" i="1" s="1"/>
  <c r="I36" i="1"/>
  <c r="I37" i="1" s="1"/>
  <c r="J36" i="1"/>
  <c r="J37" i="1" s="1"/>
  <c r="K36" i="1"/>
  <c r="K37" i="1" s="1"/>
  <c r="L36" i="1"/>
  <c r="L37" i="1" s="1"/>
  <c r="M36" i="1"/>
  <c r="M37" i="1" s="1"/>
  <c r="N36" i="1"/>
  <c r="N37" i="1" s="1"/>
  <c r="O36" i="1"/>
  <c r="O37" i="1" s="1"/>
  <c r="D33" i="1"/>
  <c r="D25" i="1"/>
  <c r="D11" i="1"/>
  <c r="D14" i="9"/>
  <c r="D36" i="3"/>
  <c r="D36" i="1"/>
  <c r="D37" i="9" l="1"/>
  <c r="O37" i="9"/>
  <c r="M37" i="9"/>
  <c r="K37" i="9"/>
  <c r="I37" i="9"/>
  <c r="D34" i="4"/>
  <c r="D35" i="6"/>
  <c r="N37" i="9"/>
  <c r="L37" i="9"/>
  <c r="J37" i="9"/>
  <c r="H37" i="9"/>
  <c r="D34" i="10"/>
  <c r="N34" i="10"/>
  <c r="L34" i="10"/>
  <c r="J34" i="10"/>
  <c r="H34" i="10"/>
  <c r="F34" i="10"/>
  <c r="E37" i="9"/>
  <c r="O36" i="13"/>
  <c r="M36" i="13"/>
  <c r="K36" i="13"/>
  <c r="I36" i="13"/>
  <c r="G36" i="13"/>
  <c r="E36" i="13"/>
  <c r="O34" i="10"/>
  <c r="M34" i="10"/>
  <c r="K34" i="10"/>
  <c r="I34" i="10"/>
  <c r="G34" i="10"/>
  <c r="E34" i="10"/>
  <c r="F37" i="9"/>
  <c r="D35" i="8"/>
  <c r="N35" i="8"/>
  <c r="L35" i="8"/>
  <c r="J35" i="8"/>
  <c r="H35" i="8"/>
  <c r="F35" i="8"/>
  <c r="O36" i="3"/>
  <c r="M36" i="3"/>
  <c r="K36" i="3"/>
  <c r="I36" i="3"/>
  <c r="O35" i="8"/>
  <c r="M35" i="8"/>
  <c r="K35" i="8"/>
  <c r="I35" i="8"/>
  <c r="G35" i="8"/>
  <c r="E35" i="8"/>
  <c r="D36" i="13"/>
  <c r="N36" i="13"/>
  <c r="L36" i="13"/>
  <c r="J36" i="13"/>
  <c r="H36" i="13"/>
  <c r="F36" i="13"/>
  <c r="G37" i="9"/>
  <c r="O35" i="14"/>
  <c r="N35" i="14"/>
  <c r="M35" i="14"/>
  <c r="L35" i="14"/>
  <c r="K35" i="14"/>
  <c r="J35" i="14"/>
  <c r="I35" i="14"/>
  <c r="H35" i="14"/>
  <c r="G35" i="14"/>
  <c r="F35" i="14"/>
  <c r="E35" i="14"/>
  <c r="D37" i="1"/>
</calcChain>
</file>

<file path=xl/sharedStrings.xml><?xml version="1.0" encoding="utf-8"?>
<sst xmlns="http://schemas.openxmlformats.org/spreadsheetml/2006/main" count="707" uniqueCount="215">
  <si>
    <t>№ рецептуры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</si>
  <si>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</si>
  <si>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</si>
  <si>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</si>
  <si>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</si>
  <si>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</si>
  <si>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</si>
  <si>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</si>
  <si>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</si>
  <si>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</si>
  <si>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</si>
  <si>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</si>
  <si>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</si>
  <si>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</si>
  <si>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</si>
  <si>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</si>
  <si>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</si>
  <si>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День: понедельник</t>
  </si>
  <si>
    <t>Завтрак 25%</t>
  </si>
  <si>
    <t>200/15</t>
  </si>
  <si>
    <t>Чай с сахаром</t>
  </si>
  <si>
    <t>Масло сливочное</t>
  </si>
  <si>
    <t>Хлеб ржаной</t>
  </si>
  <si>
    <t xml:space="preserve">Печенье </t>
  </si>
  <si>
    <t>Какао с молоком</t>
  </si>
  <si>
    <t>Пюре картофельное</t>
  </si>
  <si>
    <t>Печенье</t>
  </si>
  <si>
    <t>Ужин: 25%</t>
  </si>
  <si>
    <t>Сыр порциями</t>
  </si>
  <si>
    <t>Кофейный напиток с молоком</t>
  </si>
  <si>
    <t>Картофельное пюре</t>
  </si>
  <si>
    <t>Какао  с молоком</t>
  </si>
  <si>
    <t>II ужин: 5%</t>
  </si>
  <si>
    <t>Завтрак: 25%</t>
  </si>
  <si>
    <t>Обед: 35%</t>
  </si>
  <si>
    <t>104/105</t>
  </si>
  <si>
    <t>Кофейный напиток  с молоком</t>
  </si>
  <si>
    <t>IIзавтрак: 10%</t>
  </si>
  <si>
    <t>Какао    с молоком</t>
  </si>
  <si>
    <t>Обед 35%</t>
  </si>
  <si>
    <t>Суп картоф.с фасолью</t>
  </si>
  <si>
    <t>287/331</t>
  </si>
  <si>
    <r>
      <t>В</t>
    </r>
    <r>
      <rPr>
        <vertAlign val="subscript"/>
        <sz val="14"/>
        <color indexed="8"/>
        <rFont val="Times New Roman"/>
        <family val="1"/>
        <charset val="204"/>
      </rPr>
      <t>1</t>
    </r>
  </si>
  <si>
    <r>
      <t>В</t>
    </r>
    <r>
      <rPr>
        <vertAlign val="subscript"/>
        <sz val="12"/>
        <color indexed="8"/>
        <rFont val="Times New Roman"/>
        <family val="1"/>
        <charset val="204"/>
      </rPr>
      <t>1</t>
    </r>
  </si>
  <si>
    <t>II завтрак: 1 0%</t>
  </si>
  <si>
    <t>II завтрак: 10%</t>
  </si>
  <si>
    <t>II ужин: 5 %</t>
  </si>
  <si>
    <t>День: вторник</t>
  </si>
  <si>
    <t>День: среда</t>
  </si>
  <si>
    <t>День: четверг</t>
  </si>
  <si>
    <t>День: пятница</t>
  </si>
  <si>
    <t>День: суббота</t>
  </si>
  <si>
    <t>День: вторник (вторая неделя)</t>
  </si>
  <si>
    <t>День: среда (вторая неделя)</t>
  </si>
  <si>
    <t>День: четверг (вторая неделя)</t>
  </si>
  <si>
    <t>День: пятница (вторая неделя)</t>
  </si>
  <si>
    <t>День: суббота (вторая неделя)</t>
  </si>
  <si>
    <t>День: воскресенье (вторая неделя)</t>
  </si>
  <si>
    <t>Кофейный напит. с мол.</t>
  </si>
  <si>
    <t>Кофейнный нап.с молоком</t>
  </si>
  <si>
    <t>воскресенье</t>
  </si>
  <si>
    <t>Плов из птицы</t>
  </si>
  <si>
    <t>Ужин:</t>
  </si>
  <si>
    <t>298\д</t>
  </si>
  <si>
    <t>Ленивые голубцы с смет соусом</t>
  </si>
  <si>
    <t>Омлет натуральнй</t>
  </si>
  <si>
    <t>Капуста тушеная</t>
  </si>
  <si>
    <t xml:space="preserve">Компот из смеси с/ф </t>
  </si>
  <si>
    <t>Котлета рубленная из птицы</t>
  </si>
  <si>
    <t>Котлета рыбная</t>
  </si>
  <si>
    <t>Рожки отварные</t>
  </si>
  <si>
    <t>Каша жид.мол пшеная</t>
  </si>
  <si>
    <t>Картофель отварной</t>
  </si>
  <si>
    <t>287\331</t>
  </si>
  <si>
    <t>.</t>
  </si>
  <si>
    <t xml:space="preserve"> Рожки отварные</t>
  </si>
  <si>
    <t xml:space="preserve"> Рыба тушеная в томате с овощами</t>
  </si>
  <si>
    <t xml:space="preserve"> 104\105</t>
  </si>
  <si>
    <t xml:space="preserve"> Котлета рублен из птицы</t>
  </si>
  <si>
    <t xml:space="preserve"> Плов с птицей</t>
  </si>
  <si>
    <t xml:space="preserve"> Икра кабачковая</t>
  </si>
  <si>
    <t>Компот из смеси с\фр</t>
  </si>
  <si>
    <t>Каша жид молоч овсяная</t>
  </si>
  <si>
    <t xml:space="preserve"> Кисломолоч продукт</t>
  </si>
  <si>
    <t xml:space="preserve"> Кислоиолочн продукт</t>
  </si>
  <si>
    <t xml:space="preserve"> Кисломолочн продукт</t>
  </si>
  <si>
    <t xml:space="preserve"> Кисломолочн напиток</t>
  </si>
  <si>
    <t>Кисломолочн напиток</t>
  </si>
  <si>
    <t xml:space="preserve"> Пюре картофельное</t>
  </si>
  <si>
    <t xml:space="preserve"> Драчена</t>
  </si>
  <si>
    <t xml:space="preserve"> Каша гречневая</t>
  </si>
  <si>
    <t xml:space="preserve"> Сок</t>
  </si>
  <si>
    <t>Омлет с сыром</t>
  </si>
  <si>
    <t xml:space="preserve"> Яйцо отварное</t>
  </si>
  <si>
    <t xml:space="preserve"> 1шт</t>
  </si>
  <si>
    <t>п завтрак 10%</t>
  </si>
  <si>
    <t xml:space="preserve"> </t>
  </si>
  <si>
    <t>280\331</t>
  </si>
  <si>
    <t xml:space="preserve"> Компот из с\фр</t>
  </si>
  <si>
    <t>288\331</t>
  </si>
  <si>
    <t>Сырники со сгущенкой</t>
  </si>
  <si>
    <t>Сок</t>
  </si>
  <si>
    <t xml:space="preserve">Сок </t>
  </si>
  <si>
    <t>Сок .</t>
  </si>
  <si>
    <t xml:space="preserve"> печенье</t>
  </si>
  <si>
    <t>печенье</t>
  </si>
  <si>
    <t xml:space="preserve"> Фрикаделька в соусе</t>
  </si>
  <si>
    <t>Компот из смеси с\ф.</t>
  </si>
  <si>
    <t xml:space="preserve"> Сок </t>
  </si>
  <si>
    <t>Яйцо отварное</t>
  </si>
  <si>
    <t>Сезон: осенне-зимний.неделя:первая</t>
  </si>
  <si>
    <t xml:space="preserve"> Печенье</t>
  </si>
  <si>
    <t xml:space="preserve"> п\р</t>
  </si>
  <si>
    <t xml:space="preserve"> Котлета из говядины</t>
  </si>
  <si>
    <t xml:space="preserve"> Салат из белок капусты с морковью</t>
  </si>
  <si>
    <t>Молоко кипяч</t>
  </si>
  <si>
    <t>Компот из с\ф</t>
  </si>
  <si>
    <t xml:space="preserve"> Салат из свеклы с сыром,чеснок</t>
  </si>
  <si>
    <t xml:space="preserve"> Салат картоф с морк, зел горошком</t>
  </si>
  <si>
    <t>Кисель из сока</t>
  </si>
  <si>
    <t xml:space="preserve"> Горох овощ отварной</t>
  </si>
  <si>
    <t>Булочка ванильн</t>
  </si>
  <si>
    <t>Дни</t>
  </si>
  <si>
    <t>Сa</t>
  </si>
  <si>
    <t>P</t>
  </si>
  <si>
    <t>Mg</t>
  </si>
  <si>
    <t xml:space="preserve">Среднесуточное употребление пищевых веществ, витаминов и минеральных веществ  на 1 учащегося в ГБПОУ РК   "КШИФ"                                                                                                  </t>
  </si>
  <si>
    <t>итого</t>
  </si>
  <si>
    <t>в среднем</t>
  </si>
  <si>
    <t>Кисломолочный продукт</t>
  </si>
  <si>
    <t>Хлеб пшен.</t>
  </si>
  <si>
    <t>Рагу из овощей</t>
  </si>
  <si>
    <t>Суп молочный с макар издел</t>
  </si>
  <si>
    <t xml:space="preserve"> Капуста тушеная</t>
  </si>
  <si>
    <t>Птица,тушен.в соусе с овощами</t>
  </si>
  <si>
    <t>Суп крестьянский с крупой</t>
  </si>
  <si>
    <t>Кофейный нап. с молоком</t>
  </si>
  <si>
    <t>Кисель молочный</t>
  </si>
  <si>
    <t>Компот из с\фр</t>
  </si>
  <si>
    <t xml:space="preserve"> Горох овощной отварной</t>
  </si>
  <si>
    <t>Биточки из говядины</t>
  </si>
  <si>
    <t>Хлеб пшеничн</t>
  </si>
  <si>
    <t>Плов с мясом</t>
  </si>
  <si>
    <t>Каша молочн. манная</t>
  </si>
  <si>
    <t xml:space="preserve"> Салат из свеклы с сыром,чеснок.</t>
  </si>
  <si>
    <t>Макароны отварные с овощами</t>
  </si>
  <si>
    <t>Ватрушка с творогом</t>
  </si>
  <si>
    <t>250/5</t>
  </si>
  <si>
    <t>Рассольник Ленинградск. со сметаной</t>
  </si>
  <si>
    <t>Салат из солен.огурцов, луком репатым</t>
  </si>
  <si>
    <t>Тефтеля мясная(1в)</t>
  </si>
  <si>
    <t>278/331</t>
  </si>
  <si>
    <t>от7до12</t>
  </si>
  <si>
    <t xml:space="preserve"> Рыба припущенная с маслом сл.</t>
  </si>
  <si>
    <t>110/10</t>
  </si>
  <si>
    <t>150\5</t>
  </si>
  <si>
    <t>Суп картоф. с горох</t>
  </si>
  <si>
    <t>0.1</t>
  </si>
  <si>
    <t xml:space="preserve"> Картофель отв с луком</t>
  </si>
  <si>
    <t>200\30</t>
  </si>
  <si>
    <t>Суп с мясн.фрикадельками</t>
  </si>
  <si>
    <t>250/35</t>
  </si>
  <si>
    <t>Рыба тушен в томате с овощ</t>
  </si>
  <si>
    <t>Суп из овощей со сметаной</t>
  </si>
  <si>
    <t xml:space="preserve">Каша жидкая молочная манная  </t>
  </si>
  <si>
    <t xml:space="preserve"> Винегрет с фасолью лук репчатый</t>
  </si>
  <si>
    <t>Борщ с картофелем и капустой со сметан.</t>
  </si>
  <si>
    <t>Суп картофельный с горохом</t>
  </si>
  <si>
    <t>Птица отварная, соус</t>
  </si>
  <si>
    <t>75/30</t>
  </si>
  <si>
    <t>Картофель отварн с луком</t>
  </si>
  <si>
    <t>Голубцы (перец)с мясом , рисом</t>
  </si>
  <si>
    <t>Суп с мясными фрикадельками</t>
  </si>
  <si>
    <t>Биточки  рыбные с маслом</t>
  </si>
  <si>
    <t xml:space="preserve"> Борщ с капустой и картофелем со сметаной</t>
  </si>
  <si>
    <t>250\5</t>
  </si>
  <si>
    <t xml:space="preserve"> Винегрет овощн,лук реп</t>
  </si>
  <si>
    <t>Каша мол жидкая пшенная</t>
  </si>
  <si>
    <t>Щи из свеж..капуст.с картоф со сметаной</t>
  </si>
  <si>
    <t>Каша молочн из гречневой крупы</t>
  </si>
  <si>
    <t>Салат из солен.огурцов, луком репчатым</t>
  </si>
  <si>
    <t xml:space="preserve"> Жаркое по-домашнему с говядиной</t>
  </si>
  <si>
    <t>Каша жид. молочн. манная</t>
  </si>
  <si>
    <t>Голубцы(перец) с мяс, рис, с соус</t>
  </si>
  <si>
    <t xml:space="preserve"> Вареники ленивые с молоком сгущен.</t>
  </si>
  <si>
    <t>Каша молочн рисовая</t>
  </si>
  <si>
    <t>Борщ со свеж. кап  и картоф со сметаной</t>
  </si>
  <si>
    <t xml:space="preserve"> Мясо духовое говядина</t>
  </si>
  <si>
    <t>0 лет</t>
  </si>
  <si>
    <t>Омлет</t>
  </si>
  <si>
    <t>Картофель отварн.</t>
  </si>
  <si>
    <t>100/5</t>
  </si>
  <si>
    <t>Яблоки печеные</t>
  </si>
  <si>
    <t>Фрукты</t>
  </si>
  <si>
    <t xml:space="preserve"> Овощи солен\свежии</t>
  </si>
  <si>
    <t>70/71</t>
  </si>
  <si>
    <t xml:space="preserve"> Сосиска отварная</t>
  </si>
  <si>
    <t>Икра кабачковая</t>
  </si>
  <si>
    <t>Запеканка творожн. с мол сгущ.</t>
  </si>
  <si>
    <t>Омлет натуральн.</t>
  </si>
  <si>
    <t>Каша пшеная</t>
  </si>
  <si>
    <t xml:space="preserve">Запеканка творожная со сгущ молоком         </t>
  </si>
  <si>
    <t>Макароны отвар с сыром</t>
  </si>
  <si>
    <t xml:space="preserve"> Пудинг из творога с гущ молоком</t>
  </si>
  <si>
    <t>Каша жидкая молочная рисовая</t>
  </si>
  <si>
    <t>Сосискаотварн.</t>
  </si>
  <si>
    <t xml:space="preserve">Суп картофель с рисом </t>
  </si>
  <si>
    <t>Энергетич. Ценность 2350 ккал.</t>
  </si>
  <si>
    <t>День: понедельник (вторая неделя) .                От 7 до 10лет</t>
  </si>
  <si>
    <t>Каша мол жидкая овсяная</t>
  </si>
  <si>
    <t>Сапат картофельн.с огурцами и репчат.луком</t>
  </si>
  <si>
    <t>Булочка весн</t>
  </si>
  <si>
    <t>Пудинг из творога с сгущ.молок</t>
  </si>
  <si>
    <t xml:space="preserve"> Овощи солен\свеж</t>
  </si>
  <si>
    <r>
      <t>В</t>
    </r>
    <r>
      <rPr>
        <vertAlign val="subscript"/>
        <sz val="12"/>
        <rFont val="Arial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</si>
</sst>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0.0;[Red]0.0"/>
    <numFmt numFmtId="166" formatCode="0;[Red]0"/>
    <numFmt numFmtId="167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2"/>
      <name val="Arial"/>
      <family val="2"/>
      <charset val="204"/>
    </font>
    <font>
      <vertAlign val="subscript"/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3" xfId="0" applyFont="1" applyBorder="1"/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/>
    </xf>
    <xf numFmtId="165" fontId="0" fillId="0" borderId="0" xfId="0" applyNumberFormat="1"/>
    <xf numFmtId="0" fontId="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167" fontId="1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167" fontId="0" fillId="0" borderId="0" xfId="0" applyNumberFormat="1"/>
    <xf numFmtId="167" fontId="4" fillId="0" borderId="0" xfId="0" applyNumberFormat="1" applyFont="1"/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0" xfId="0" applyFont="1" applyBorder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0" fillId="2" borderId="0" xfId="0" applyFill="1"/>
    <xf numFmtId="0" fontId="12" fillId="2" borderId="0" xfId="0" applyFont="1" applyFill="1" applyBorder="1"/>
    <xf numFmtId="2" fontId="1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2" fontId="5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0" fontId="13" fillId="0" borderId="0" xfId="0" applyFont="1"/>
    <xf numFmtId="0" fontId="8" fillId="0" borderId="0" xfId="0" applyFont="1"/>
    <xf numFmtId="0" fontId="8" fillId="0" borderId="3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13" fillId="0" borderId="0" xfId="0" applyNumberFormat="1" applyFont="1"/>
    <xf numFmtId="0" fontId="6" fillId="0" borderId="2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justify" vertical="top" wrapText="1"/>
    </xf>
    <xf numFmtId="167" fontId="13" fillId="0" borderId="0" xfId="0" applyNumberFormat="1" applyFont="1"/>
    <xf numFmtId="1" fontId="13" fillId="0" borderId="0" xfId="0" applyNumberFormat="1" applyFont="1"/>
    <xf numFmtId="167" fontId="8" fillId="0" borderId="0" xfId="0" applyNumberFormat="1" applyFont="1"/>
    <xf numFmtId="167" fontId="13" fillId="0" borderId="0" xfId="0" applyNumberFormat="1" applyFont="1" applyAlignment="1">
      <alignment horizontal="center"/>
    </xf>
    <xf numFmtId="0" fontId="8" fillId="0" borderId="2" xfId="0" applyFont="1" applyBorder="1"/>
    <xf numFmtId="0" fontId="8" fillId="0" borderId="7" xfId="0" applyFont="1" applyBorder="1"/>
    <xf numFmtId="0" fontId="6" fillId="0" borderId="1" xfId="0" applyFont="1" applyBorder="1" applyAlignment="1">
      <alignment horizontal="left"/>
    </xf>
    <xf numFmtId="0" fontId="14" fillId="0" borderId="0" xfId="0" applyFont="1"/>
    <xf numFmtId="2" fontId="14" fillId="0" borderId="2" xfId="0" applyNumberFormat="1" applyFont="1" applyBorder="1" applyAlignment="1">
      <alignment horizontal="center"/>
    </xf>
    <xf numFmtId="165" fontId="8" fillId="0" borderId="0" xfId="0" applyNumberFormat="1" applyFont="1"/>
    <xf numFmtId="165" fontId="13" fillId="0" borderId="0" xfId="0" applyNumberFormat="1" applyFont="1"/>
    <xf numFmtId="0" fontId="13" fillId="0" borderId="0" xfId="0" applyNumberFormat="1" applyFont="1"/>
    <xf numFmtId="0" fontId="15" fillId="0" borderId="0" xfId="0" applyFont="1"/>
    <xf numFmtId="0" fontId="15" fillId="0" borderId="11" xfId="0" applyFont="1" applyBorder="1"/>
    <xf numFmtId="0" fontId="5" fillId="0" borderId="11" xfId="0" applyFont="1" applyBorder="1"/>
    <xf numFmtId="0" fontId="5" fillId="0" borderId="7" xfId="0" applyFont="1" applyBorder="1"/>
    <xf numFmtId="2" fontId="1" fillId="0" borderId="0" xfId="0" applyNumberFormat="1" applyFont="1" applyBorder="1" applyAlignment="1">
      <alignment horizontal="center"/>
    </xf>
    <xf numFmtId="0" fontId="2" fillId="0" borderId="0" xfId="0" applyFont="1"/>
    <xf numFmtId="0" fontId="15" fillId="0" borderId="0" xfId="0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8" fillId="0" borderId="0" xfId="0" applyNumberFormat="1" applyFont="1"/>
    <xf numFmtId="2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/>
    </xf>
    <xf numFmtId="0" fontId="15" fillId="0" borderId="7" xfId="0" applyFont="1" applyBorder="1"/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0" xfId="0" applyFont="1" applyFill="1"/>
    <xf numFmtId="0" fontId="15" fillId="0" borderId="0" xfId="0" applyFont="1" applyFill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67" fontId="2" fillId="0" borderId="2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Fill="1"/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3" fillId="0" borderId="9" xfId="0" applyFont="1" applyBorder="1"/>
    <xf numFmtId="2" fontId="14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3" xfId="0" applyFont="1" applyBorder="1" applyAlignment="1"/>
    <xf numFmtId="167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167" fontId="4" fillId="0" borderId="1" xfId="0" applyNumberFormat="1" applyFont="1" applyBorder="1"/>
    <xf numFmtId="0" fontId="2" fillId="0" borderId="2" xfId="0" applyNumberFormat="1" applyFont="1" applyBorder="1" applyAlignment="1">
      <alignment horizontal="center" vertical="top" wrapText="1"/>
    </xf>
    <xf numFmtId="167" fontId="2" fillId="0" borderId="2" xfId="0" applyNumberFormat="1" applyFont="1" applyBorder="1" applyAlignment="1">
      <alignment vertical="top" wrapText="1"/>
    </xf>
    <xf numFmtId="167" fontId="2" fillId="0" borderId="1" xfId="0" applyNumberFormat="1" applyFont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5" fontId="4" fillId="0" borderId="1" xfId="0" applyNumberFormat="1" applyFont="1" applyBorder="1"/>
    <xf numFmtId="164" fontId="4" fillId="0" borderId="1" xfId="0" applyNumberFormat="1" applyFont="1" applyBorder="1"/>
    <xf numFmtId="166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justify" vertical="top" wrapText="1"/>
    </xf>
    <xf numFmtId="166" fontId="4" fillId="0" borderId="1" xfId="0" applyNumberFormat="1" applyFont="1" applyBorder="1"/>
    <xf numFmtId="165" fontId="2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Border="1" applyAlignment="1"/>
    <xf numFmtId="165" fontId="2" fillId="0" borderId="1" xfId="0" applyNumberFormat="1" applyFont="1" applyBorder="1" applyAlignment="1">
      <alignment horizontal="justify" vertical="top" wrapText="1"/>
    </xf>
    <xf numFmtId="165" fontId="4" fillId="0" borderId="0" xfId="0" applyNumberFormat="1" applyFont="1"/>
    <xf numFmtId="0" fontId="4" fillId="0" borderId="1" xfId="0" applyFont="1" applyBorder="1" applyAlignment="1"/>
    <xf numFmtId="0" fontId="5" fillId="0" borderId="0" xfId="0" applyFont="1" applyBorder="1" applyAlignment="1">
      <alignment horizontal="center" vertical="top" wrapText="1"/>
    </xf>
    <xf numFmtId="0" fontId="13" fillId="2" borderId="0" xfId="0" applyFont="1" applyFill="1"/>
    <xf numFmtId="0" fontId="11" fillId="2" borderId="0" xfId="0" applyFont="1" applyFill="1"/>
    <xf numFmtId="0" fontId="13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2" fontId="20" fillId="3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2" fontId="13" fillId="2" borderId="0" xfId="0" applyNumberFormat="1" applyFont="1" applyFill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2" borderId="0" xfId="0" applyFont="1" applyFill="1" applyAlignment="1">
      <alignment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231648</xdr:colOff>
      <xdr:row>29</xdr:row>
      <xdr:rowOff>42672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89248" cy="5346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22" zoomScaleNormal="85" workbookViewId="0">
      <selection sqref="A1:O39"/>
    </sheetView>
  </sheetViews>
  <sheetFormatPr defaultColWidth="9.109375" defaultRowHeight="15.6" x14ac:dyDescent="0.3"/>
  <cols>
    <col min="1" max="1" width="5.44140625" style="54" customWidth="1"/>
    <col min="2" max="2" width="18.33203125" style="54" customWidth="1"/>
    <col min="3" max="3" width="7" style="54" customWidth="1"/>
    <col min="4" max="5" width="9" style="54" customWidth="1"/>
    <col min="6" max="6" width="9.109375" style="54" customWidth="1"/>
    <col min="7" max="7" width="10.44140625" style="54" customWidth="1"/>
    <col min="8" max="8" width="6.44140625" style="54" customWidth="1"/>
    <col min="9" max="9" width="7.5546875" style="54" customWidth="1"/>
    <col min="10" max="10" width="10.33203125" style="54" customWidth="1"/>
    <col min="11" max="11" width="7.5546875" style="54" customWidth="1"/>
    <col min="12" max="12" width="11.109375" style="54" customWidth="1"/>
    <col min="13" max="13" width="10.6640625" style="54" customWidth="1"/>
    <col min="14" max="14" width="9.33203125" style="54" customWidth="1"/>
    <col min="15" max="15" width="8.88671875" style="54" customWidth="1"/>
    <col min="16" max="16384" width="9.109375" style="54"/>
  </cols>
  <sheetData>
    <row r="1" spans="1:15" x14ac:dyDescent="0.3">
      <c r="A1" s="296" t="s">
        <v>0</v>
      </c>
      <c r="B1" s="273" t="s">
        <v>1</v>
      </c>
      <c r="C1" s="273" t="s">
        <v>2</v>
      </c>
      <c r="D1" s="273" t="s">
        <v>3</v>
      </c>
      <c r="E1" s="273"/>
      <c r="F1" s="273"/>
      <c r="G1" s="273" t="s">
        <v>4</v>
      </c>
      <c r="H1" s="273" t="s">
        <v>5</v>
      </c>
      <c r="I1" s="273"/>
      <c r="J1" s="273"/>
      <c r="K1" s="273"/>
      <c r="L1" s="273" t="s">
        <v>6</v>
      </c>
      <c r="M1" s="273"/>
      <c r="N1" s="273"/>
      <c r="O1" s="277"/>
    </row>
    <row r="2" spans="1:15" ht="40.5" customHeight="1" thickBot="1" x14ac:dyDescent="0.35">
      <c r="A2" s="297"/>
      <c r="B2" s="281"/>
      <c r="C2" s="281"/>
      <c r="D2" s="43" t="s">
        <v>7</v>
      </c>
      <c r="E2" s="43" t="s">
        <v>8</v>
      </c>
      <c r="F2" s="43" t="s">
        <v>9</v>
      </c>
      <c r="G2" s="281"/>
      <c r="H2" s="43" t="s">
        <v>43</v>
      </c>
      <c r="I2" s="43" t="s">
        <v>10</v>
      </c>
      <c r="J2" s="43" t="s">
        <v>11</v>
      </c>
      <c r="K2" s="43" t="s">
        <v>12</v>
      </c>
      <c r="L2" s="43" t="s">
        <v>13</v>
      </c>
      <c r="M2" s="43" t="s">
        <v>14</v>
      </c>
      <c r="N2" s="43" t="s">
        <v>15</v>
      </c>
      <c r="O2" s="12" t="s">
        <v>16</v>
      </c>
    </row>
    <row r="3" spans="1:15" ht="24" customHeight="1" thickBot="1" x14ac:dyDescent="0.35">
      <c r="A3" s="274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1:15" ht="19.5" customHeight="1" x14ac:dyDescent="0.3">
      <c r="A4" s="278" t="s">
        <v>33</v>
      </c>
      <c r="B4" s="278"/>
      <c r="C4" s="278"/>
      <c r="D4" s="278"/>
      <c r="E4" s="278"/>
      <c r="F4" s="278"/>
      <c r="G4" s="59"/>
      <c r="H4" s="59"/>
      <c r="I4" s="59"/>
      <c r="J4" s="59"/>
      <c r="K4" s="59"/>
      <c r="L4" s="59"/>
      <c r="M4" s="59"/>
      <c r="N4" s="59"/>
      <c r="O4" s="59"/>
    </row>
    <row r="5" spans="1:15" ht="39.75" customHeight="1" x14ac:dyDescent="0.3">
      <c r="A5" s="6">
        <v>182</v>
      </c>
      <c r="B5" s="129" t="s">
        <v>209</v>
      </c>
      <c r="C5" s="154">
        <v>220</v>
      </c>
      <c r="D5" s="150">
        <v>7.8</v>
      </c>
      <c r="E5" s="150">
        <v>12.8</v>
      </c>
      <c r="F5" s="150">
        <v>44.2</v>
      </c>
      <c r="G5" s="150">
        <v>325</v>
      </c>
      <c r="H5" s="150">
        <v>0.2</v>
      </c>
      <c r="I5" s="150">
        <v>1.1000000000000001</v>
      </c>
      <c r="J5" s="150">
        <v>58</v>
      </c>
      <c r="K5" s="150">
        <v>0.7</v>
      </c>
      <c r="L5" s="150">
        <v>152</v>
      </c>
      <c r="M5" s="150">
        <v>230</v>
      </c>
      <c r="N5" s="150">
        <v>60.6</v>
      </c>
      <c r="O5" s="150">
        <v>1.7</v>
      </c>
    </row>
    <row r="6" spans="1:15" ht="24" customHeight="1" x14ac:dyDescent="0.3">
      <c r="A6" s="6">
        <v>15</v>
      </c>
      <c r="B6" s="66" t="s">
        <v>28</v>
      </c>
      <c r="C6" s="6">
        <v>20</v>
      </c>
      <c r="D6" s="150">
        <v>5.3</v>
      </c>
      <c r="E6" s="150">
        <v>5.3</v>
      </c>
      <c r="F6" s="150">
        <v>0</v>
      </c>
      <c r="G6" s="150">
        <v>68</v>
      </c>
      <c r="H6" s="150">
        <v>0.01</v>
      </c>
      <c r="I6" s="150">
        <v>0.14000000000000001</v>
      </c>
      <c r="J6" s="150">
        <v>42</v>
      </c>
      <c r="K6" s="150">
        <v>0.08</v>
      </c>
      <c r="L6" s="150">
        <v>200</v>
      </c>
      <c r="M6" s="150">
        <v>120</v>
      </c>
      <c r="N6" s="150">
        <v>11</v>
      </c>
      <c r="O6" s="150">
        <v>0.14000000000000001</v>
      </c>
    </row>
    <row r="7" spans="1:15" ht="21" customHeight="1" x14ac:dyDescent="0.3">
      <c r="A7" s="44">
        <v>382</v>
      </c>
      <c r="B7" s="61" t="s">
        <v>24</v>
      </c>
      <c r="C7" s="44">
        <v>200</v>
      </c>
      <c r="D7" s="46">
        <v>4</v>
      </c>
      <c r="E7" s="46">
        <v>3.5</v>
      </c>
      <c r="F7" s="46">
        <v>17.5</v>
      </c>
      <c r="G7" s="46">
        <v>118</v>
      </c>
      <c r="H7" s="46">
        <v>0.05</v>
      </c>
      <c r="I7" s="46">
        <v>1.6</v>
      </c>
      <c r="J7" s="46">
        <v>24.4</v>
      </c>
      <c r="K7" s="46">
        <v>0</v>
      </c>
      <c r="L7" s="46">
        <v>152</v>
      </c>
      <c r="M7" s="46">
        <v>124</v>
      </c>
      <c r="N7" s="46">
        <v>21</v>
      </c>
      <c r="O7" s="46">
        <v>0.4</v>
      </c>
    </row>
    <row r="8" spans="1:15" ht="21" customHeight="1" x14ac:dyDescent="0.3">
      <c r="A8" s="123"/>
      <c r="B8" s="128" t="s">
        <v>130</v>
      </c>
      <c r="C8" s="154">
        <v>60</v>
      </c>
      <c r="D8" s="150">
        <v>4</v>
      </c>
      <c r="E8" s="150">
        <v>0.7</v>
      </c>
      <c r="F8" s="150">
        <v>20</v>
      </c>
      <c r="G8" s="150">
        <v>104</v>
      </c>
      <c r="H8" s="150">
        <v>0.1</v>
      </c>
      <c r="I8" s="150">
        <v>0</v>
      </c>
      <c r="J8" s="150">
        <v>0</v>
      </c>
      <c r="K8" s="150">
        <v>0.8</v>
      </c>
      <c r="L8" s="150">
        <v>21</v>
      </c>
      <c r="M8" s="150">
        <v>95</v>
      </c>
      <c r="N8" s="150">
        <v>28</v>
      </c>
      <c r="O8" s="150">
        <v>2.2999999999999998</v>
      </c>
    </row>
    <row r="9" spans="1:15" x14ac:dyDescent="0.3">
      <c r="A9" s="169">
        <v>14</v>
      </c>
      <c r="B9" s="128" t="s">
        <v>21</v>
      </c>
      <c r="C9" s="169">
        <v>10</v>
      </c>
      <c r="D9" s="150">
        <v>0.08</v>
      </c>
      <c r="E9" s="150">
        <v>7.25</v>
      </c>
      <c r="F9" s="150">
        <v>0.13</v>
      </c>
      <c r="G9" s="150">
        <v>66</v>
      </c>
      <c r="H9" s="150">
        <v>0</v>
      </c>
      <c r="I9" s="150">
        <v>0</v>
      </c>
      <c r="J9" s="150">
        <v>40</v>
      </c>
      <c r="K9" s="150">
        <v>0.11</v>
      </c>
      <c r="L9" s="150">
        <v>2.4</v>
      </c>
      <c r="M9" s="150">
        <v>3</v>
      </c>
      <c r="N9" s="150">
        <v>0</v>
      </c>
      <c r="O9" s="150">
        <v>0.02</v>
      </c>
    </row>
    <row r="10" spans="1:15" x14ac:dyDescent="0.3">
      <c r="A10" s="74"/>
      <c r="B10" s="74"/>
      <c r="C10" s="74"/>
      <c r="D10" s="78">
        <f>D5+D6+D7+D8+D9</f>
        <v>21.18</v>
      </c>
      <c r="E10" s="78">
        <f t="shared" ref="E10:O10" si="0">E5+E6+E7+E8+E9</f>
        <v>29.55</v>
      </c>
      <c r="F10" s="78">
        <f t="shared" si="0"/>
        <v>81.83</v>
      </c>
      <c r="G10" s="78">
        <f t="shared" si="0"/>
        <v>681</v>
      </c>
      <c r="H10" s="78">
        <f t="shared" si="0"/>
        <v>0.36</v>
      </c>
      <c r="I10" s="78">
        <f t="shared" si="0"/>
        <v>2.8400000000000003</v>
      </c>
      <c r="J10" s="78">
        <f t="shared" si="0"/>
        <v>164.4</v>
      </c>
      <c r="K10" s="78">
        <f t="shared" si="0"/>
        <v>1.6900000000000002</v>
      </c>
      <c r="L10" s="78">
        <f t="shared" si="0"/>
        <v>527.4</v>
      </c>
      <c r="M10" s="78">
        <f t="shared" si="0"/>
        <v>572</v>
      </c>
      <c r="N10" s="78">
        <f t="shared" si="0"/>
        <v>120.6</v>
      </c>
      <c r="O10" s="78">
        <f t="shared" si="0"/>
        <v>4.5599999999999987</v>
      </c>
    </row>
    <row r="11" spans="1:15" x14ac:dyDescent="0.3">
      <c r="A11" s="266" t="s">
        <v>45</v>
      </c>
      <c r="B11" s="266"/>
      <c r="C11" s="266"/>
      <c r="D11" s="266"/>
      <c r="E11" s="266"/>
      <c r="F11" s="266"/>
      <c r="G11" s="266"/>
      <c r="H11" s="60"/>
      <c r="I11" s="60"/>
      <c r="J11" s="60"/>
      <c r="K11" s="60"/>
      <c r="L11" s="60"/>
      <c r="M11" s="60"/>
      <c r="N11" s="60"/>
      <c r="O11" s="60"/>
    </row>
    <row r="12" spans="1:15" ht="22.5" customHeight="1" x14ac:dyDescent="0.3">
      <c r="A12" s="58"/>
      <c r="B12" s="76" t="s">
        <v>105</v>
      </c>
      <c r="C12" s="5">
        <v>30</v>
      </c>
      <c r="D12" s="63">
        <v>3.7</v>
      </c>
      <c r="E12" s="63">
        <v>1.3</v>
      </c>
      <c r="F12" s="63">
        <v>23</v>
      </c>
      <c r="G12" s="63">
        <v>113</v>
      </c>
      <c r="H12" s="63">
        <v>0.03</v>
      </c>
      <c r="I12" s="63">
        <v>0</v>
      </c>
      <c r="J12" s="63">
        <v>0.2</v>
      </c>
      <c r="K12" s="63">
        <v>0</v>
      </c>
      <c r="L12" s="63">
        <v>8.6999999999999993</v>
      </c>
      <c r="M12" s="63">
        <v>32</v>
      </c>
      <c r="N12" s="63">
        <v>6.6</v>
      </c>
      <c r="O12" s="63">
        <v>0.5</v>
      </c>
    </row>
    <row r="13" spans="1:15" ht="21.75" customHeight="1" x14ac:dyDescent="0.3">
      <c r="A13" s="115">
        <v>385</v>
      </c>
      <c r="B13" s="116" t="s">
        <v>115</v>
      </c>
      <c r="C13" s="115">
        <v>200</v>
      </c>
      <c r="D13" s="108">
        <v>5.8</v>
      </c>
      <c r="E13" s="108">
        <v>5</v>
      </c>
      <c r="F13" s="108">
        <v>9.6</v>
      </c>
      <c r="G13" s="108">
        <v>107</v>
      </c>
      <c r="H13" s="108">
        <v>0.08</v>
      </c>
      <c r="I13" s="108">
        <v>2.6</v>
      </c>
      <c r="J13" s="108">
        <v>40</v>
      </c>
      <c r="K13" s="108">
        <v>0</v>
      </c>
      <c r="L13" s="108">
        <v>240</v>
      </c>
      <c r="M13" s="108">
        <v>180</v>
      </c>
      <c r="N13" s="108">
        <v>28</v>
      </c>
      <c r="O13" s="108">
        <v>0.2</v>
      </c>
    </row>
    <row r="14" spans="1:15" x14ac:dyDescent="0.3">
      <c r="A14" s="60"/>
      <c r="B14" s="60"/>
      <c r="C14" s="60"/>
      <c r="D14" s="189">
        <f t="shared" ref="D14:O14" si="1">SUM(D12:D13)</f>
        <v>9.5</v>
      </c>
      <c r="E14" s="189">
        <f t="shared" si="1"/>
        <v>6.3</v>
      </c>
      <c r="F14" s="189">
        <f t="shared" si="1"/>
        <v>32.6</v>
      </c>
      <c r="G14" s="189">
        <f t="shared" si="1"/>
        <v>220</v>
      </c>
      <c r="H14" s="189">
        <f t="shared" si="1"/>
        <v>0.11</v>
      </c>
      <c r="I14" s="189">
        <f t="shared" si="1"/>
        <v>2.6</v>
      </c>
      <c r="J14" s="189">
        <f t="shared" si="1"/>
        <v>40.200000000000003</v>
      </c>
      <c r="K14" s="189">
        <f t="shared" si="1"/>
        <v>0</v>
      </c>
      <c r="L14" s="189">
        <f t="shared" si="1"/>
        <v>248.7</v>
      </c>
      <c r="M14" s="189">
        <f t="shared" si="1"/>
        <v>212</v>
      </c>
      <c r="N14" s="189">
        <f t="shared" si="1"/>
        <v>34.6</v>
      </c>
      <c r="O14" s="189">
        <f t="shared" si="1"/>
        <v>0.7</v>
      </c>
    </row>
    <row r="15" spans="1:15" x14ac:dyDescent="0.3">
      <c r="A15" s="266" t="s">
        <v>34</v>
      </c>
      <c r="B15" s="266"/>
      <c r="C15" s="266"/>
      <c r="D15" s="266"/>
      <c r="E15" s="266"/>
      <c r="F15" s="266"/>
      <c r="G15" s="266"/>
      <c r="H15" s="75"/>
      <c r="I15" s="60"/>
      <c r="J15" s="60"/>
      <c r="K15" s="60"/>
      <c r="L15" s="60"/>
      <c r="M15" s="60"/>
      <c r="N15" s="60"/>
      <c r="O15" s="60"/>
    </row>
    <row r="16" spans="1:15" ht="42" customHeight="1" x14ac:dyDescent="0.3">
      <c r="A16" s="155" t="s">
        <v>77</v>
      </c>
      <c r="B16" s="66" t="s">
        <v>172</v>
      </c>
      <c r="C16" s="154">
        <v>250</v>
      </c>
      <c r="D16" s="150">
        <v>2</v>
      </c>
      <c r="E16" s="150">
        <v>2.7</v>
      </c>
      <c r="F16" s="150">
        <v>15</v>
      </c>
      <c r="G16" s="150">
        <v>189</v>
      </c>
      <c r="H16" s="150">
        <v>0.08</v>
      </c>
      <c r="I16" s="150">
        <v>11</v>
      </c>
      <c r="J16" s="150">
        <v>0</v>
      </c>
      <c r="K16" s="150">
        <v>1.2</v>
      </c>
      <c r="L16" s="150">
        <v>29</v>
      </c>
      <c r="M16" s="150">
        <v>71.599999999999994</v>
      </c>
      <c r="N16" s="150">
        <v>29.5</v>
      </c>
      <c r="O16" s="150">
        <v>1</v>
      </c>
    </row>
    <row r="17" spans="1:17" ht="54" customHeight="1" x14ac:dyDescent="0.3">
      <c r="A17" s="127">
        <v>45</v>
      </c>
      <c r="B17" s="107" t="s">
        <v>114</v>
      </c>
      <c r="C17" s="154">
        <v>100</v>
      </c>
      <c r="D17" s="154">
        <v>1.3</v>
      </c>
      <c r="E17" s="154">
        <v>3.2</v>
      </c>
      <c r="F17" s="154">
        <v>6.4</v>
      </c>
      <c r="G17" s="154">
        <v>60</v>
      </c>
      <c r="H17" s="154">
        <v>0.02</v>
      </c>
      <c r="I17" s="154">
        <v>17</v>
      </c>
      <c r="J17" s="154">
        <v>0</v>
      </c>
      <c r="K17" s="154">
        <v>8.3000000000000007</v>
      </c>
      <c r="L17" s="154">
        <v>25</v>
      </c>
      <c r="M17" s="154">
        <v>28.3</v>
      </c>
      <c r="N17" s="154">
        <v>15</v>
      </c>
      <c r="O17" s="154">
        <v>0.4</v>
      </c>
    </row>
    <row r="18" spans="1:17" ht="36" customHeight="1" x14ac:dyDescent="0.3">
      <c r="A18" s="131">
        <v>234</v>
      </c>
      <c r="B18" s="116" t="s">
        <v>173</v>
      </c>
      <c r="C18" s="131">
        <v>110</v>
      </c>
      <c r="D18" s="108">
        <v>13</v>
      </c>
      <c r="E18" s="108">
        <v>15.4</v>
      </c>
      <c r="F18" s="108">
        <v>15.9</v>
      </c>
      <c r="G18" s="108">
        <v>256</v>
      </c>
      <c r="H18" s="108">
        <v>0.08</v>
      </c>
      <c r="I18" s="108">
        <v>0.6</v>
      </c>
      <c r="J18" s="108">
        <v>49.4</v>
      </c>
      <c r="K18" s="108">
        <v>5</v>
      </c>
      <c r="L18" s="108">
        <v>74.2</v>
      </c>
      <c r="M18" s="108">
        <v>188</v>
      </c>
      <c r="N18" s="108">
        <v>41.4</v>
      </c>
      <c r="O18" s="108">
        <v>1.4</v>
      </c>
    </row>
    <row r="19" spans="1:17" ht="33.75" customHeight="1" x14ac:dyDescent="0.3">
      <c r="A19" s="131">
        <v>312</v>
      </c>
      <c r="B19" s="116" t="s">
        <v>30</v>
      </c>
      <c r="C19" s="131" t="s">
        <v>155</v>
      </c>
      <c r="D19" s="108">
        <v>3.1</v>
      </c>
      <c r="E19" s="108">
        <v>4.8</v>
      </c>
      <c r="F19" s="108">
        <v>10</v>
      </c>
      <c r="G19" s="108">
        <v>129</v>
      </c>
      <c r="H19" s="108">
        <v>7.0000000000000007E-2</v>
      </c>
      <c r="I19" s="108">
        <v>18</v>
      </c>
      <c r="J19" s="108">
        <v>0</v>
      </c>
      <c r="K19" s="108">
        <v>0.1</v>
      </c>
      <c r="L19" s="108">
        <v>36</v>
      </c>
      <c r="M19" s="108">
        <v>86</v>
      </c>
      <c r="N19" s="108">
        <v>27.7</v>
      </c>
      <c r="O19" s="108">
        <v>0.9</v>
      </c>
    </row>
    <row r="20" spans="1:17" x14ac:dyDescent="0.3">
      <c r="A20" s="44">
        <v>389</v>
      </c>
      <c r="B20" s="61" t="s">
        <v>103</v>
      </c>
      <c r="C20" s="44">
        <v>200</v>
      </c>
      <c r="D20" s="46">
        <v>1</v>
      </c>
      <c r="E20" s="46">
        <v>0</v>
      </c>
      <c r="F20" s="46">
        <v>20</v>
      </c>
      <c r="G20" s="46">
        <v>84</v>
      </c>
      <c r="H20" s="46">
        <v>0.02</v>
      </c>
      <c r="I20" s="46">
        <v>4</v>
      </c>
      <c r="J20" s="46">
        <v>0</v>
      </c>
      <c r="K20" s="46">
        <v>0.2</v>
      </c>
      <c r="L20" s="46">
        <v>14</v>
      </c>
      <c r="M20" s="46">
        <v>14</v>
      </c>
      <c r="N20" s="46">
        <v>8</v>
      </c>
      <c r="O20" s="46">
        <v>2.8</v>
      </c>
    </row>
    <row r="21" spans="1:17" x14ac:dyDescent="0.3">
      <c r="A21" s="123">
        <v>338</v>
      </c>
      <c r="B21" s="68" t="s">
        <v>193</v>
      </c>
      <c r="C21" s="173">
        <v>200</v>
      </c>
      <c r="D21" s="173">
        <v>0.8</v>
      </c>
      <c r="E21" s="173">
        <v>0.8</v>
      </c>
      <c r="F21" s="173">
        <v>19.600000000000001</v>
      </c>
      <c r="G21" s="173">
        <v>94</v>
      </c>
      <c r="H21" s="173">
        <v>0.06</v>
      </c>
      <c r="I21" s="173">
        <v>20</v>
      </c>
      <c r="J21" s="173">
        <v>0</v>
      </c>
      <c r="K21" s="173">
        <v>0.4</v>
      </c>
      <c r="L21" s="173">
        <v>32</v>
      </c>
      <c r="M21" s="173">
        <v>22</v>
      </c>
      <c r="N21" s="173">
        <v>18</v>
      </c>
      <c r="O21" s="173">
        <v>4.4000000000000004</v>
      </c>
    </row>
    <row r="22" spans="1:17" x14ac:dyDescent="0.3">
      <c r="A22" s="166"/>
      <c r="B22" s="128" t="s">
        <v>141</v>
      </c>
      <c r="C22" s="166">
        <v>50</v>
      </c>
      <c r="D22" s="150">
        <v>3.3</v>
      </c>
      <c r="E22" s="150">
        <v>0.6</v>
      </c>
      <c r="F22" s="150">
        <v>16.7</v>
      </c>
      <c r="G22" s="150">
        <v>87</v>
      </c>
      <c r="H22" s="150">
        <v>0.09</v>
      </c>
      <c r="I22" s="150">
        <v>0</v>
      </c>
      <c r="J22" s="150">
        <v>0</v>
      </c>
      <c r="K22" s="150">
        <v>0.7</v>
      </c>
      <c r="L22" s="150">
        <v>18</v>
      </c>
      <c r="M22" s="150">
        <v>79</v>
      </c>
      <c r="N22" s="150">
        <v>24</v>
      </c>
      <c r="O22" s="150">
        <v>2</v>
      </c>
    </row>
    <row r="23" spans="1:17" ht="25.5" customHeight="1" x14ac:dyDescent="0.3">
      <c r="A23" s="166"/>
      <c r="B23" s="128" t="s">
        <v>22</v>
      </c>
      <c r="C23" s="166">
        <v>40</v>
      </c>
      <c r="D23" s="150">
        <v>3.4</v>
      </c>
      <c r="E23" s="150">
        <v>0.5</v>
      </c>
      <c r="F23" s="150">
        <v>16</v>
      </c>
      <c r="G23" s="150">
        <v>80</v>
      </c>
      <c r="H23" s="150">
        <v>7.0000000000000007E-2</v>
      </c>
      <c r="I23" s="150">
        <v>0</v>
      </c>
      <c r="J23" s="150">
        <v>0</v>
      </c>
      <c r="K23" s="150">
        <v>0.5</v>
      </c>
      <c r="L23" s="150">
        <v>19</v>
      </c>
      <c r="M23" s="150">
        <v>62.8</v>
      </c>
      <c r="N23" s="150">
        <v>20</v>
      </c>
      <c r="O23" s="150">
        <v>1.5</v>
      </c>
      <c r="Q23" s="77"/>
    </row>
    <row r="24" spans="1:17" x14ac:dyDescent="0.3">
      <c r="A24" s="60"/>
      <c r="B24" s="60"/>
      <c r="C24" s="5"/>
      <c r="D24" s="57">
        <f>SUM(D16:D23)</f>
        <v>27.900000000000002</v>
      </c>
      <c r="E24" s="57">
        <f>SUM(E16:E23)</f>
        <v>28.000000000000004</v>
      </c>
      <c r="F24" s="57">
        <f t="shared" ref="F24:O24" si="2">SUM(F16:F23)</f>
        <v>119.60000000000001</v>
      </c>
      <c r="G24" s="57">
        <f>SUM(G16:G23)</f>
        <v>979</v>
      </c>
      <c r="H24" s="57">
        <f>SUM(H16:H23)</f>
        <v>0.49000000000000005</v>
      </c>
      <c r="I24" s="57">
        <f>SUM(I16:I23)</f>
        <v>70.599999999999994</v>
      </c>
      <c r="J24" s="57">
        <f>SUM(J16:J23)</f>
        <v>49.4</v>
      </c>
      <c r="K24" s="57">
        <f>SUM(K16:K23)</f>
        <v>16.399999999999999</v>
      </c>
      <c r="L24" s="57">
        <f t="shared" si="2"/>
        <v>247.2</v>
      </c>
      <c r="M24" s="57">
        <f t="shared" si="2"/>
        <v>551.69999999999993</v>
      </c>
      <c r="N24" s="57">
        <f t="shared" si="2"/>
        <v>183.60000000000002</v>
      </c>
      <c r="O24" s="57">
        <f t="shared" si="2"/>
        <v>14.4</v>
      </c>
    </row>
    <row r="25" spans="1:17" x14ac:dyDescent="0.3">
      <c r="A25" s="266" t="s">
        <v>27</v>
      </c>
      <c r="B25" s="266"/>
      <c r="C25" s="266"/>
      <c r="D25" s="266"/>
      <c r="E25" s="266"/>
      <c r="F25" s="266"/>
      <c r="G25" s="266"/>
      <c r="H25" s="60"/>
      <c r="I25" s="60"/>
      <c r="J25" s="60"/>
      <c r="K25" s="60"/>
      <c r="L25" s="60"/>
      <c r="M25" s="60"/>
      <c r="N25" s="60"/>
      <c r="O25" s="60"/>
    </row>
    <row r="26" spans="1:17" ht="22.5" customHeight="1" x14ac:dyDescent="0.3">
      <c r="A26" s="182" t="s">
        <v>112</v>
      </c>
      <c r="B26" s="128" t="s">
        <v>197</v>
      </c>
      <c r="C26" s="130">
        <v>50</v>
      </c>
      <c r="D26" s="150">
        <v>1.3</v>
      </c>
      <c r="E26" s="150">
        <v>3.5</v>
      </c>
      <c r="F26" s="150">
        <v>7.3</v>
      </c>
      <c r="G26" s="150">
        <v>66</v>
      </c>
      <c r="H26" s="150">
        <v>0.01</v>
      </c>
      <c r="I26" s="150">
        <v>2.2999999999999998</v>
      </c>
      <c r="J26" s="150">
        <v>0</v>
      </c>
      <c r="K26" s="150">
        <v>7.5</v>
      </c>
      <c r="L26" s="150">
        <v>45</v>
      </c>
      <c r="M26" s="150">
        <v>27</v>
      </c>
      <c r="N26" s="150">
        <v>9</v>
      </c>
      <c r="O26" s="150">
        <v>0.3</v>
      </c>
    </row>
    <row r="27" spans="1:17" ht="33" customHeight="1" x14ac:dyDescent="0.3">
      <c r="A27" s="44">
        <v>294</v>
      </c>
      <c r="B27" s="35" t="s">
        <v>78</v>
      </c>
      <c r="C27" s="44">
        <v>80</v>
      </c>
      <c r="D27" s="46">
        <v>12.6</v>
      </c>
      <c r="E27" s="46">
        <v>12.3</v>
      </c>
      <c r="F27" s="46">
        <v>12.1</v>
      </c>
      <c r="G27" s="46">
        <v>214</v>
      </c>
      <c r="H27" s="46">
        <v>0.14000000000000001</v>
      </c>
      <c r="I27" s="46">
        <v>0.6</v>
      </c>
      <c r="J27" s="46">
        <v>39.1</v>
      </c>
      <c r="K27" s="46">
        <v>51</v>
      </c>
      <c r="L27" s="46">
        <v>58</v>
      </c>
      <c r="M27" s="46">
        <v>60</v>
      </c>
      <c r="N27" s="46">
        <v>16.7</v>
      </c>
      <c r="O27" s="46">
        <v>2.7</v>
      </c>
    </row>
    <row r="28" spans="1:17" ht="22.5" customHeight="1" x14ac:dyDescent="0.3">
      <c r="A28" s="182">
        <v>203</v>
      </c>
      <c r="B28" s="97" t="s">
        <v>70</v>
      </c>
      <c r="C28" s="182">
        <v>105</v>
      </c>
      <c r="D28" s="150">
        <v>3.8</v>
      </c>
      <c r="E28" s="150">
        <v>4.05</v>
      </c>
      <c r="F28" s="150">
        <v>21.3</v>
      </c>
      <c r="G28" s="150">
        <v>137</v>
      </c>
      <c r="H28" s="150">
        <v>0.04</v>
      </c>
      <c r="I28" s="150">
        <v>0</v>
      </c>
      <c r="J28" s="150">
        <v>20</v>
      </c>
      <c r="K28" s="150">
        <v>0.5</v>
      </c>
      <c r="L28" s="150">
        <v>8.5</v>
      </c>
      <c r="M28" s="150">
        <v>26.3</v>
      </c>
      <c r="N28" s="150">
        <v>5.7</v>
      </c>
      <c r="O28" s="150">
        <v>0.5</v>
      </c>
    </row>
    <row r="29" spans="1:17" ht="35.25" customHeight="1" x14ac:dyDescent="0.3">
      <c r="A29" s="6">
        <v>222</v>
      </c>
      <c r="B29" s="66" t="s">
        <v>203</v>
      </c>
      <c r="C29" s="182">
        <v>140</v>
      </c>
      <c r="D29" s="150">
        <v>18</v>
      </c>
      <c r="E29" s="150">
        <v>14.1</v>
      </c>
      <c r="F29" s="150">
        <v>46.4</v>
      </c>
      <c r="G29" s="150">
        <v>386</v>
      </c>
      <c r="H29" s="150">
        <v>0.1</v>
      </c>
      <c r="I29" s="150">
        <v>0.6</v>
      </c>
      <c r="J29" s="150">
        <v>83.4</v>
      </c>
      <c r="K29" s="150">
        <v>0.6</v>
      </c>
      <c r="L29" s="150">
        <v>254</v>
      </c>
      <c r="M29" s="150">
        <v>281</v>
      </c>
      <c r="N29" s="150">
        <v>37.700000000000003</v>
      </c>
      <c r="O29" s="150">
        <v>1.1000000000000001</v>
      </c>
    </row>
    <row r="30" spans="1:17" ht="21" customHeight="1" x14ac:dyDescent="0.3">
      <c r="A30" s="44">
        <v>376</v>
      </c>
      <c r="B30" s="61" t="s">
        <v>20</v>
      </c>
      <c r="C30" s="44" t="s">
        <v>19</v>
      </c>
      <c r="D30" s="46">
        <v>7.0000000000000007E-2</v>
      </c>
      <c r="E30" s="46">
        <v>0.02</v>
      </c>
      <c r="F30" s="46">
        <v>15</v>
      </c>
      <c r="G30" s="46">
        <v>60</v>
      </c>
      <c r="H30" s="46">
        <v>0</v>
      </c>
      <c r="I30" s="46">
        <v>0.03</v>
      </c>
      <c r="J30" s="46">
        <v>0</v>
      </c>
      <c r="K30" s="46">
        <v>0</v>
      </c>
      <c r="L30" s="46">
        <v>11</v>
      </c>
      <c r="M30" s="46">
        <v>2.8</v>
      </c>
      <c r="N30" s="46">
        <v>1.4</v>
      </c>
      <c r="O30" s="46">
        <v>0.2</v>
      </c>
    </row>
    <row r="31" spans="1:17" x14ac:dyDescent="0.3">
      <c r="A31" s="169"/>
      <c r="B31" s="128" t="s">
        <v>141</v>
      </c>
      <c r="C31" s="169">
        <v>40</v>
      </c>
      <c r="D31" s="150">
        <v>2.6</v>
      </c>
      <c r="E31" s="150">
        <v>0.5</v>
      </c>
      <c r="F31" s="150">
        <v>13.3</v>
      </c>
      <c r="G31" s="150">
        <v>70</v>
      </c>
      <c r="H31" s="150">
        <v>7.0000000000000007E-2</v>
      </c>
      <c r="I31" s="150">
        <v>0</v>
      </c>
      <c r="J31" s="150">
        <v>0</v>
      </c>
      <c r="K31" s="150">
        <v>0.56000000000000005</v>
      </c>
      <c r="L31" s="150">
        <v>14</v>
      </c>
      <c r="M31" s="150">
        <v>63</v>
      </c>
      <c r="N31" s="150">
        <v>18.8</v>
      </c>
      <c r="O31" s="150">
        <v>1.5</v>
      </c>
    </row>
    <row r="32" spans="1:17" ht="24" customHeight="1" x14ac:dyDescent="0.3">
      <c r="A32" s="169"/>
      <c r="B32" s="128" t="s">
        <v>22</v>
      </c>
      <c r="C32" s="169">
        <v>40</v>
      </c>
      <c r="D32" s="150">
        <v>3.4</v>
      </c>
      <c r="E32" s="150">
        <v>0.5</v>
      </c>
      <c r="F32" s="150">
        <v>16</v>
      </c>
      <c r="G32" s="150">
        <v>80</v>
      </c>
      <c r="H32" s="150">
        <v>7.0000000000000007E-2</v>
      </c>
      <c r="I32" s="150">
        <v>0</v>
      </c>
      <c r="J32" s="150">
        <v>0</v>
      </c>
      <c r="K32" s="150">
        <v>0.56000000000000005</v>
      </c>
      <c r="L32" s="150">
        <v>19</v>
      </c>
      <c r="M32" s="150">
        <v>63</v>
      </c>
      <c r="N32" s="150">
        <v>19.600000000000001</v>
      </c>
      <c r="O32" s="150">
        <v>1.5</v>
      </c>
    </row>
    <row r="33" spans="1:15" x14ac:dyDescent="0.3">
      <c r="A33" s="60"/>
      <c r="B33" s="60"/>
      <c r="C33" s="60"/>
      <c r="D33" s="57">
        <f>D26+D27+D28+D29+D30+D31+D32</f>
        <v>41.77</v>
      </c>
      <c r="E33" s="57">
        <f t="shared" ref="E33:O33" si="3">E26+E27+E28+E29+E30+E31+E32</f>
        <v>34.970000000000006</v>
      </c>
      <c r="F33" s="57">
        <f t="shared" si="3"/>
        <v>131.39999999999998</v>
      </c>
      <c r="G33" s="57">
        <f t="shared" si="3"/>
        <v>1013</v>
      </c>
      <c r="H33" s="57">
        <f t="shared" si="3"/>
        <v>0.43000000000000005</v>
      </c>
      <c r="I33" s="57">
        <f t="shared" si="3"/>
        <v>3.53</v>
      </c>
      <c r="J33" s="57">
        <f t="shared" si="3"/>
        <v>142.5</v>
      </c>
      <c r="K33" s="57">
        <f t="shared" si="3"/>
        <v>60.720000000000006</v>
      </c>
      <c r="L33" s="57">
        <f t="shared" si="3"/>
        <v>409.5</v>
      </c>
      <c r="M33" s="57">
        <f t="shared" si="3"/>
        <v>523.1</v>
      </c>
      <c r="N33" s="57">
        <f t="shared" si="3"/>
        <v>108.9</v>
      </c>
      <c r="O33" s="57">
        <f t="shared" si="3"/>
        <v>7.8</v>
      </c>
    </row>
    <row r="34" spans="1:15" x14ac:dyDescent="0.3">
      <c r="A34" s="295" t="s">
        <v>32</v>
      </c>
      <c r="B34" s="295"/>
      <c r="C34" s="295"/>
      <c r="D34" s="295"/>
      <c r="E34" s="295"/>
      <c r="F34" s="295"/>
      <c r="G34" s="295"/>
      <c r="H34" s="60"/>
      <c r="I34" s="60"/>
      <c r="J34" s="60"/>
      <c r="K34" s="60"/>
      <c r="L34" s="60"/>
      <c r="M34" s="60"/>
      <c r="N34" s="60"/>
      <c r="O34" s="60"/>
    </row>
    <row r="35" spans="1:15" ht="39" customHeight="1" x14ac:dyDescent="0.3">
      <c r="A35" s="123">
        <v>386</v>
      </c>
      <c r="B35" s="35" t="s">
        <v>85</v>
      </c>
      <c r="C35" s="44">
        <v>200</v>
      </c>
      <c r="D35" s="46">
        <v>5.8</v>
      </c>
      <c r="E35" s="46">
        <v>5</v>
      </c>
      <c r="F35" s="46">
        <v>8.4</v>
      </c>
      <c r="G35" s="46">
        <v>102</v>
      </c>
      <c r="H35" s="46">
        <v>0.04</v>
      </c>
      <c r="I35" s="46">
        <v>0.6</v>
      </c>
      <c r="J35" s="46">
        <v>40</v>
      </c>
      <c r="K35" s="46">
        <v>0</v>
      </c>
      <c r="L35" s="46">
        <v>240</v>
      </c>
      <c r="M35" s="46">
        <v>180</v>
      </c>
      <c r="N35" s="46">
        <v>28</v>
      </c>
      <c r="O35" s="46">
        <v>0.2</v>
      </c>
    </row>
    <row r="36" spans="1:15" x14ac:dyDescent="0.3">
      <c r="A36" s="60"/>
      <c r="B36" s="60"/>
      <c r="C36" s="60"/>
      <c r="D36" s="57">
        <f>D35</f>
        <v>5.8</v>
      </c>
      <c r="E36" s="57">
        <f t="shared" ref="E36:O36" si="4">E35</f>
        <v>5</v>
      </c>
      <c r="F36" s="57">
        <f t="shared" si="4"/>
        <v>8.4</v>
      </c>
      <c r="G36" s="57">
        <f t="shared" si="4"/>
        <v>102</v>
      </c>
      <c r="H36" s="57">
        <f t="shared" si="4"/>
        <v>0.04</v>
      </c>
      <c r="I36" s="57">
        <f t="shared" si="4"/>
        <v>0.6</v>
      </c>
      <c r="J36" s="189">
        <f t="shared" si="4"/>
        <v>40</v>
      </c>
      <c r="K36" s="57">
        <f t="shared" si="4"/>
        <v>0</v>
      </c>
      <c r="L36" s="57">
        <f t="shared" si="4"/>
        <v>240</v>
      </c>
      <c r="M36" s="57">
        <f t="shared" si="4"/>
        <v>180</v>
      </c>
      <c r="N36" s="57">
        <f t="shared" si="4"/>
        <v>28</v>
      </c>
      <c r="O36" s="57">
        <f t="shared" si="4"/>
        <v>0.2</v>
      </c>
    </row>
    <row r="37" spans="1:15" ht="18" x14ac:dyDescent="0.35">
      <c r="A37" s="60"/>
      <c r="B37" s="60"/>
      <c r="C37" s="60"/>
      <c r="D37" s="202">
        <f>SUM(D10,D14,D24,D33,D36)</f>
        <v>106.14999999999999</v>
      </c>
      <c r="E37" s="202">
        <f t="shared" ref="E37:O37" si="5">E36+E33+E14+E24+E10</f>
        <v>103.82000000000001</v>
      </c>
      <c r="F37" s="202">
        <f t="shared" si="5"/>
        <v>373.83</v>
      </c>
      <c r="G37" s="202">
        <f t="shared" si="5"/>
        <v>2995</v>
      </c>
      <c r="H37" s="202">
        <f t="shared" si="5"/>
        <v>1.4300000000000002</v>
      </c>
      <c r="I37" s="202">
        <f t="shared" si="5"/>
        <v>80.17</v>
      </c>
      <c r="J37" s="202">
        <f t="shared" si="5"/>
        <v>436.5</v>
      </c>
      <c r="K37" s="202">
        <f t="shared" si="5"/>
        <v>78.81</v>
      </c>
      <c r="L37" s="202">
        <f t="shared" si="5"/>
        <v>1672.8000000000002</v>
      </c>
      <c r="M37" s="202">
        <f t="shared" si="5"/>
        <v>2038.8</v>
      </c>
      <c r="N37" s="202">
        <f t="shared" si="5"/>
        <v>475.70000000000005</v>
      </c>
      <c r="O37" s="202">
        <f t="shared" si="5"/>
        <v>27.66</v>
      </c>
    </row>
    <row r="38" spans="1:15" x14ac:dyDescent="0.3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</sheetData>
  <mergeCells count="13">
    <mergeCell ref="A15:G15"/>
    <mergeCell ref="A11:G11"/>
    <mergeCell ref="A34:G34"/>
    <mergeCell ref="A25:G25"/>
    <mergeCell ref="L1:O1"/>
    <mergeCell ref="A4:F4"/>
    <mergeCell ref="A1:A2"/>
    <mergeCell ref="B1:B2"/>
    <mergeCell ref="C1:C2"/>
    <mergeCell ref="D1:F1"/>
    <mergeCell ref="G1:G2"/>
    <mergeCell ref="H1:K1"/>
    <mergeCell ref="A3:O3"/>
  </mergeCells>
  <phoneticPr fontId="9" type="noConversion"/>
  <pageMargins left="0.70866141732283472" right="0.28000000000000003" top="0.74803149606299213" bottom="0.74803149606299213" header="0.31496062992125984" footer="0.31496062992125984"/>
  <pageSetup paperSize="9" scale="65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C22" zoomScaleNormal="85" workbookViewId="0">
      <selection sqref="A1:O35"/>
    </sheetView>
  </sheetViews>
  <sheetFormatPr defaultColWidth="9.109375" defaultRowHeight="15.6" x14ac:dyDescent="0.3"/>
  <cols>
    <col min="1" max="1" width="6.5546875" style="54" customWidth="1"/>
    <col min="2" max="2" width="19" style="54" customWidth="1"/>
    <col min="3" max="3" width="6.6640625" style="54" customWidth="1"/>
    <col min="4" max="4" width="9" style="54" customWidth="1"/>
    <col min="5" max="5" width="8" style="54" customWidth="1"/>
    <col min="6" max="6" width="8.88671875" style="54" customWidth="1"/>
    <col min="7" max="7" width="11.5546875" style="54" customWidth="1"/>
    <col min="8" max="8" width="6.6640625" style="54" customWidth="1"/>
    <col min="9" max="9" width="7.88671875" style="54" customWidth="1"/>
    <col min="10" max="10" width="9.88671875" style="54" customWidth="1"/>
    <col min="11" max="11" width="8.109375" style="54" customWidth="1"/>
    <col min="12" max="12" width="9.88671875" style="54" customWidth="1"/>
    <col min="13" max="13" width="11.6640625" style="54" customWidth="1"/>
    <col min="14" max="14" width="9.6640625" style="54" bestFit="1" customWidth="1"/>
    <col min="15" max="15" width="7.44140625" style="54" customWidth="1"/>
    <col min="16" max="16384" width="9.109375" style="54"/>
  </cols>
  <sheetData>
    <row r="1" spans="1:15" ht="18" x14ac:dyDescent="0.3">
      <c r="A1" s="263" t="s">
        <v>0</v>
      </c>
      <c r="B1" s="248" t="s">
        <v>1</v>
      </c>
      <c r="C1" s="248" t="s">
        <v>2</v>
      </c>
      <c r="D1" s="248" t="s">
        <v>3</v>
      </c>
      <c r="E1" s="248"/>
      <c r="F1" s="248"/>
      <c r="G1" s="248" t="s">
        <v>4</v>
      </c>
      <c r="H1" s="248" t="s">
        <v>5</v>
      </c>
      <c r="I1" s="248"/>
      <c r="J1" s="248"/>
      <c r="K1" s="248"/>
      <c r="L1" s="248" t="s">
        <v>6</v>
      </c>
      <c r="M1" s="248"/>
      <c r="N1" s="248"/>
      <c r="O1" s="250"/>
    </row>
    <row r="2" spans="1:15" ht="40.5" customHeight="1" thickBot="1" x14ac:dyDescent="0.35">
      <c r="A2" s="257"/>
      <c r="B2" s="258"/>
      <c r="C2" s="258"/>
      <c r="D2" s="200" t="s">
        <v>7</v>
      </c>
      <c r="E2" s="200" t="s">
        <v>8</v>
      </c>
      <c r="F2" s="200" t="s">
        <v>9</v>
      </c>
      <c r="G2" s="258"/>
      <c r="H2" s="200" t="s">
        <v>42</v>
      </c>
      <c r="I2" s="200" t="s">
        <v>10</v>
      </c>
      <c r="J2" s="200" t="s">
        <v>11</v>
      </c>
      <c r="K2" s="200" t="s">
        <v>12</v>
      </c>
      <c r="L2" s="200" t="s">
        <v>13</v>
      </c>
      <c r="M2" s="200" t="s">
        <v>14</v>
      </c>
      <c r="N2" s="200" t="s">
        <v>15</v>
      </c>
      <c r="O2" s="11" t="s">
        <v>16</v>
      </c>
    </row>
    <row r="3" spans="1:15" ht="18.75" customHeight="1" x14ac:dyDescent="0.3">
      <c r="A3" s="298" t="s">
        <v>53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300"/>
    </row>
    <row r="4" spans="1:15" ht="18" x14ac:dyDescent="0.35">
      <c r="A4" s="262" t="s">
        <v>33</v>
      </c>
      <c r="B4" s="262"/>
      <c r="C4" s="262"/>
      <c r="D4" s="262"/>
      <c r="E4" s="262"/>
      <c r="F4" s="262"/>
      <c r="G4" s="262"/>
      <c r="H4" s="8"/>
      <c r="I4" s="8"/>
      <c r="J4" s="8"/>
      <c r="K4" s="8"/>
      <c r="L4" s="8"/>
      <c r="M4" s="8"/>
      <c r="N4" s="8"/>
      <c r="O4" s="8"/>
    </row>
    <row r="5" spans="1:15" ht="56.25" customHeight="1" x14ac:dyDescent="0.3">
      <c r="A5" s="199">
        <v>182</v>
      </c>
      <c r="B5" s="92" t="s">
        <v>204</v>
      </c>
      <c r="C5" s="199">
        <v>220</v>
      </c>
      <c r="D5" s="101">
        <v>5.0999999999999996</v>
      </c>
      <c r="E5" s="101">
        <v>10.7</v>
      </c>
      <c r="F5" s="101">
        <v>43.4</v>
      </c>
      <c r="G5" s="101">
        <v>291</v>
      </c>
      <c r="H5" s="101">
        <v>0.06</v>
      </c>
      <c r="I5" s="101">
        <v>1.1000000000000001</v>
      </c>
      <c r="J5" s="101">
        <v>58</v>
      </c>
      <c r="K5" s="101">
        <v>0.2</v>
      </c>
      <c r="L5" s="101">
        <v>130</v>
      </c>
      <c r="M5" s="101">
        <v>138</v>
      </c>
      <c r="N5" s="101">
        <v>30</v>
      </c>
      <c r="O5" s="101">
        <v>0.5</v>
      </c>
    </row>
    <row r="6" spans="1:15" ht="45" customHeight="1" x14ac:dyDescent="0.3">
      <c r="A6" s="95">
        <v>379</v>
      </c>
      <c r="B6" s="94" t="s">
        <v>58</v>
      </c>
      <c r="C6" s="199">
        <v>200</v>
      </c>
      <c r="D6" s="101">
        <v>3.1</v>
      </c>
      <c r="E6" s="101">
        <v>2.7</v>
      </c>
      <c r="F6" s="101">
        <v>15.9</v>
      </c>
      <c r="G6" s="101">
        <v>100</v>
      </c>
      <c r="H6" s="101">
        <v>0.04</v>
      </c>
      <c r="I6" s="101">
        <v>1.3</v>
      </c>
      <c r="J6" s="101">
        <v>20</v>
      </c>
      <c r="K6" s="101">
        <v>0.5</v>
      </c>
      <c r="L6" s="101">
        <v>125</v>
      </c>
      <c r="M6" s="101">
        <v>90</v>
      </c>
      <c r="N6" s="101">
        <v>14</v>
      </c>
      <c r="O6" s="101">
        <v>0.1</v>
      </c>
    </row>
    <row r="7" spans="1:15" ht="18" x14ac:dyDescent="0.3">
      <c r="A7" s="126"/>
      <c r="B7" s="92" t="s">
        <v>130</v>
      </c>
      <c r="C7" s="199">
        <v>60</v>
      </c>
      <c r="D7" s="101">
        <v>4</v>
      </c>
      <c r="E7" s="101">
        <v>0.7</v>
      </c>
      <c r="F7" s="101">
        <v>20</v>
      </c>
      <c r="G7" s="101">
        <v>104</v>
      </c>
      <c r="H7" s="101">
        <v>0.1</v>
      </c>
      <c r="I7" s="101">
        <v>0</v>
      </c>
      <c r="J7" s="101">
        <v>0</v>
      </c>
      <c r="K7" s="101">
        <v>0.8</v>
      </c>
      <c r="L7" s="101">
        <v>21</v>
      </c>
      <c r="M7" s="101">
        <v>95</v>
      </c>
      <c r="N7" s="101">
        <v>28</v>
      </c>
      <c r="O7" s="101">
        <v>2.2999999999999998</v>
      </c>
    </row>
    <row r="8" spans="1:15" ht="36" x14ac:dyDescent="0.3">
      <c r="A8" s="199">
        <v>14</v>
      </c>
      <c r="B8" s="92" t="s">
        <v>21</v>
      </c>
      <c r="C8" s="199">
        <v>10</v>
      </c>
      <c r="D8" s="101">
        <v>0.08</v>
      </c>
      <c r="E8" s="101">
        <v>7.25</v>
      </c>
      <c r="F8" s="101">
        <v>0.13</v>
      </c>
      <c r="G8" s="101">
        <v>66</v>
      </c>
      <c r="H8" s="101">
        <v>0</v>
      </c>
      <c r="I8" s="101">
        <v>0</v>
      </c>
      <c r="J8" s="101">
        <v>40</v>
      </c>
      <c r="K8" s="101">
        <v>0.11</v>
      </c>
      <c r="L8" s="101">
        <v>2.4</v>
      </c>
      <c r="M8" s="101">
        <v>3</v>
      </c>
      <c r="N8" s="101">
        <v>0</v>
      </c>
      <c r="O8" s="101">
        <v>0.02</v>
      </c>
    </row>
    <row r="9" spans="1:15" ht="18" x14ac:dyDescent="0.35">
      <c r="A9" s="201"/>
      <c r="B9" s="201"/>
      <c r="C9" s="201"/>
      <c r="D9" s="52">
        <f t="shared" ref="D9:O9" si="0">D5+D6+D7+D8</f>
        <v>12.28</v>
      </c>
      <c r="E9" s="52">
        <f t="shared" si="0"/>
        <v>21.349999999999998</v>
      </c>
      <c r="F9" s="52">
        <f t="shared" si="0"/>
        <v>79.429999999999993</v>
      </c>
      <c r="G9" s="52">
        <f t="shared" si="0"/>
        <v>561</v>
      </c>
      <c r="H9" s="52">
        <f t="shared" si="0"/>
        <v>0.2</v>
      </c>
      <c r="I9" s="52">
        <f t="shared" si="0"/>
        <v>2.4000000000000004</v>
      </c>
      <c r="J9" s="52">
        <f t="shared" si="0"/>
        <v>118</v>
      </c>
      <c r="K9" s="52">
        <f t="shared" si="0"/>
        <v>1.61</v>
      </c>
      <c r="L9" s="52">
        <f t="shared" si="0"/>
        <v>278.39999999999998</v>
      </c>
      <c r="M9" s="52">
        <f t="shared" si="0"/>
        <v>326</v>
      </c>
      <c r="N9" s="52">
        <f t="shared" si="0"/>
        <v>72</v>
      </c>
      <c r="O9" s="52">
        <f t="shared" si="0"/>
        <v>2.92</v>
      </c>
    </row>
    <row r="10" spans="1:15" ht="18" x14ac:dyDescent="0.35">
      <c r="A10" s="244" t="s">
        <v>45</v>
      </c>
      <c r="B10" s="244"/>
      <c r="C10" s="244"/>
      <c r="D10" s="244"/>
      <c r="E10" s="244"/>
      <c r="F10" s="244"/>
      <c r="G10" s="244"/>
      <c r="H10" s="201"/>
      <c r="I10" s="201"/>
      <c r="J10" s="201"/>
      <c r="K10" s="201"/>
      <c r="L10" s="201"/>
      <c r="M10" s="201"/>
      <c r="N10" s="201"/>
      <c r="O10" s="201"/>
    </row>
    <row r="11" spans="1:15" ht="18.75" customHeight="1" x14ac:dyDescent="0.3">
      <c r="A11" s="199">
        <v>389</v>
      </c>
      <c r="B11" s="102" t="s">
        <v>101</v>
      </c>
      <c r="C11" s="199">
        <v>200</v>
      </c>
      <c r="D11" s="101">
        <v>1</v>
      </c>
      <c r="E11" s="101">
        <v>0</v>
      </c>
      <c r="F11" s="101">
        <v>20</v>
      </c>
      <c r="G11" s="101">
        <v>84</v>
      </c>
      <c r="H11" s="101">
        <v>0.02</v>
      </c>
      <c r="I11" s="101">
        <v>4</v>
      </c>
      <c r="J11" s="101">
        <v>0</v>
      </c>
      <c r="K11" s="101">
        <v>0.2</v>
      </c>
      <c r="L11" s="101">
        <v>14</v>
      </c>
      <c r="M11" s="101">
        <v>14</v>
      </c>
      <c r="N11" s="101">
        <v>8</v>
      </c>
      <c r="O11" s="101">
        <v>2.8</v>
      </c>
    </row>
    <row r="12" spans="1:15" ht="18" x14ac:dyDescent="0.3">
      <c r="A12" s="199"/>
      <c r="B12" s="102" t="s">
        <v>104</v>
      </c>
      <c r="C12" s="199">
        <v>30</v>
      </c>
      <c r="D12" s="101">
        <v>3.7</v>
      </c>
      <c r="E12" s="101">
        <v>1.2</v>
      </c>
      <c r="F12" s="101">
        <v>23</v>
      </c>
      <c r="G12" s="101">
        <v>113</v>
      </c>
      <c r="H12" s="101">
        <v>0.03</v>
      </c>
      <c r="I12" s="101">
        <v>0</v>
      </c>
      <c r="J12" s="101">
        <v>0.02</v>
      </c>
      <c r="K12" s="101">
        <v>0</v>
      </c>
      <c r="L12" s="101">
        <v>8.6999999999999993</v>
      </c>
      <c r="M12" s="101">
        <v>32.200000000000003</v>
      </c>
      <c r="N12" s="101">
        <v>6.6</v>
      </c>
      <c r="O12" s="101">
        <v>0.5</v>
      </c>
    </row>
    <row r="13" spans="1:15" ht="27" customHeight="1" x14ac:dyDescent="0.35">
      <c r="A13" s="201"/>
      <c r="B13" s="201"/>
      <c r="C13" s="201"/>
      <c r="D13" s="52">
        <f>D11+D12</f>
        <v>4.7</v>
      </c>
      <c r="E13" s="52">
        <f t="shared" ref="E13:O13" si="1">E11+E12</f>
        <v>1.2</v>
      </c>
      <c r="F13" s="52">
        <f t="shared" si="1"/>
        <v>43</v>
      </c>
      <c r="G13" s="52">
        <f t="shared" si="1"/>
        <v>197</v>
      </c>
      <c r="H13" s="52">
        <f t="shared" si="1"/>
        <v>0.05</v>
      </c>
      <c r="I13" s="52">
        <f t="shared" si="1"/>
        <v>4</v>
      </c>
      <c r="J13" s="52">
        <f t="shared" si="1"/>
        <v>0.02</v>
      </c>
      <c r="K13" s="52">
        <f t="shared" si="1"/>
        <v>0.2</v>
      </c>
      <c r="L13" s="52">
        <f t="shared" si="1"/>
        <v>22.7</v>
      </c>
      <c r="M13" s="52">
        <f t="shared" si="1"/>
        <v>46.2</v>
      </c>
      <c r="N13" s="52">
        <f t="shared" si="1"/>
        <v>14.6</v>
      </c>
      <c r="O13" s="52">
        <f t="shared" si="1"/>
        <v>3.3</v>
      </c>
    </row>
    <row r="14" spans="1:15" ht="18" x14ac:dyDescent="0.35">
      <c r="A14" s="244" t="s">
        <v>34</v>
      </c>
      <c r="B14" s="244"/>
      <c r="C14" s="244"/>
      <c r="D14" s="244"/>
      <c r="E14" s="244"/>
      <c r="F14" s="244"/>
      <c r="G14" s="244"/>
      <c r="H14" s="201"/>
      <c r="I14" s="201"/>
      <c r="J14" s="201"/>
      <c r="K14" s="201"/>
      <c r="L14" s="201"/>
      <c r="M14" s="201"/>
      <c r="N14" s="201"/>
      <c r="O14" s="201"/>
    </row>
    <row r="15" spans="1:15" ht="56.25" customHeight="1" x14ac:dyDescent="0.3">
      <c r="A15" s="112">
        <v>131</v>
      </c>
      <c r="B15" s="113" t="s">
        <v>139</v>
      </c>
      <c r="C15" s="112">
        <v>100</v>
      </c>
      <c r="D15" s="114">
        <v>3.3</v>
      </c>
      <c r="E15" s="114">
        <v>3.7</v>
      </c>
      <c r="F15" s="114">
        <v>6.2</v>
      </c>
      <c r="G15" s="114">
        <v>72</v>
      </c>
      <c r="H15" s="114">
        <v>7.0000000000000007E-2</v>
      </c>
      <c r="I15" s="114">
        <v>11.3</v>
      </c>
      <c r="J15" s="114">
        <v>20</v>
      </c>
      <c r="K15" s="114">
        <v>0.28000000000000003</v>
      </c>
      <c r="L15" s="114">
        <v>27.4</v>
      </c>
      <c r="M15" s="114">
        <v>71.5</v>
      </c>
      <c r="N15" s="114">
        <v>23.4</v>
      </c>
      <c r="O15" s="114">
        <v>0.8</v>
      </c>
    </row>
    <row r="16" spans="1:15" ht="72" x14ac:dyDescent="0.3">
      <c r="A16" s="199">
        <v>82</v>
      </c>
      <c r="B16" s="92" t="s">
        <v>174</v>
      </c>
      <c r="C16" s="199" t="s">
        <v>175</v>
      </c>
      <c r="D16" s="101">
        <v>1.8</v>
      </c>
      <c r="E16" s="101">
        <v>4.9000000000000004</v>
      </c>
      <c r="F16" s="101">
        <v>10.9</v>
      </c>
      <c r="G16" s="101">
        <v>103</v>
      </c>
      <c r="H16" s="101">
        <v>0.05</v>
      </c>
      <c r="I16" s="101">
        <v>10</v>
      </c>
      <c r="J16" s="101">
        <v>0</v>
      </c>
      <c r="K16" s="101">
        <v>2.2999999999999998</v>
      </c>
      <c r="L16" s="101">
        <v>50</v>
      </c>
      <c r="M16" s="101">
        <v>54.6</v>
      </c>
      <c r="N16" s="101">
        <v>26</v>
      </c>
      <c r="O16" s="101">
        <v>1.1000000000000001</v>
      </c>
    </row>
    <row r="17" spans="1:17" ht="36" customHeight="1" x14ac:dyDescent="0.3">
      <c r="A17" s="95">
        <v>258</v>
      </c>
      <c r="B17" s="94" t="s">
        <v>187</v>
      </c>
      <c r="C17" s="199">
        <v>300</v>
      </c>
      <c r="D17" s="101">
        <v>28.2</v>
      </c>
      <c r="E17" s="101">
        <v>31.3</v>
      </c>
      <c r="F17" s="101">
        <v>26.5</v>
      </c>
      <c r="G17" s="101">
        <v>405</v>
      </c>
      <c r="H17" s="101">
        <v>0.17</v>
      </c>
      <c r="I17" s="101">
        <v>9.1999999999999993</v>
      </c>
      <c r="J17" s="101">
        <v>0</v>
      </c>
      <c r="K17" s="101">
        <v>5.3</v>
      </c>
      <c r="L17" s="101">
        <v>55.4</v>
      </c>
      <c r="M17" s="101">
        <v>369</v>
      </c>
      <c r="N17" s="101">
        <v>72.8</v>
      </c>
      <c r="O17" s="101">
        <v>6.2</v>
      </c>
    </row>
    <row r="18" spans="1:17" ht="18" x14ac:dyDescent="0.3">
      <c r="A18" s="199">
        <v>349</v>
      </c>
      <c r="B18" s="92" t="s">
        <v>116</v>
      </c>
      <c r="C18" s="199">
        <v>200</v>
      </c>
      <c r="D18" s="101">
        <v>0.6</v>
      </c>
      <c r="E18" s="101">
        <v>0.08</v>
      </c>
      <c r="F18" s="101">
        <v>32</v>
      </c>
      <c r="G18" s="101">
        <v>132</v>
      </c>
      <c r="H18" s="101">
        <v>0.01</v>
      </c>
      <c r="I18" s="101">
        <v>0.6</v>
      </c>
      <c r="J18" s="101">
        <v>0</v>
      </c>
      <c r="K18" s="101">
        <v>0.4</v>
      </c>
      <c r="L18" s="101">
        <v>32</v>
      </c>
      <c r="M18" s="101">
        <v>23</v>
      </c>
      <c r="N18" s="101">
        <v>17</v>
      </c>
      <c r="O18" s="101">
        <v>0.6</v>
      </c>
    </row>
    <row r="19" spans="1:17" ht="18" x14ac:dyDescent="0.3">
      <c r="A19" s="126">
        <v>338</v>
      </c>
      <c r="B19" s="104" t="s">
        <v>193</v>
      </c>
      <c r="C19" s="199">
        <v>200</v>
      </c>
      <c r="D19" s="199">
        <v>0.8</v>
      </c>
      <c r="E19" s="199">
        <v>0.8</v>
      </c>
      <c r="F19" s="199">
        <v>19.600000000000001</v>
      </c>
      <c r="G19" s="199">
        <v>94</v>
      </c>
      <c r="H19" s="199">
        <v>0.06</v>
      </c>
      <c r="I19" s="199">
        <v>20</v>
      </c>
      <c r="J19" s="199">
        <v>0</v>
      </c>
      <c r="K19" s="199">
        <v>0.4</v>
      </c>
      <c r="L19" s="199">
        <v>32</v>
      </c>
      <c r="M19" s="199">
        <v>22</v>
      </c>
      <c r="N19" s="199">
        <v>18</v>
      </c>
      <c r="O19" s="199">
        <v>4.4000000000000004</v>
      </c>
    </row>
    <row r="20" spans="1:17" ht="18" x14ac:dyDescent="0.3">
      <c r="A20" s="199"/>
      <c r="B20" s="92" t="s">
        <v>141</v>
      </c>
      <c r="C20" s="199">
        <v>50</v>
      </c>
      <c r="D20" s="101">
        <v>3.3</v>
      </c>
      <c r="E20" s="101">
        <v>0.6</v>
      </c>
      <c r="F20" s="101">
        <v>16.7</v>
      </c>
      <c r="G20" s="101">
        <v>87</v>
      </c>
      <c r="H20" s="101">
        <v>0.09</v>
      </c>
      <c r="I20" s="101">
        <v>0</v>
      </c>
      <c r="J20" s="101">
        <v>0</v>
      </c>
      <c r="K20" s="101">
        <v>0.7</v>
      </c>
      <c r="L20" s="101">
        <v>18</v>
      </c>
      <c r="M20" s="101">
        <v>79</v>
      </c>
      <c r="N20" s="101">
        <v>24</v>
      </c>
      <c r="O20" s="101">
        <v>2</v>
      </c>
    </row>
    <row r="21" spans="1:17" ht="24" customHeight="1" x14ac:dyDescent="0.3">
      <c r="A21" s="199"/>
      <c r="B21" s="92" t="s">
        <v>22</v>
      </c>
      <c r="C21" s="199">
        <v>40</v>
      </c>
      <c r="D21" s="101">
        <v>3.4</v>
      </c>
      <c r="E21" s="101">
        <v>0.5</v>
      </c>
      <c r="F21" s="101">
        <v>16</v>
      </c>
      <c r="G21" s="101">
        <v>80</v>
      </c>
      <c r="H21" s="101">
        <v>7.0000000000000007E-2</v>
      </c>
      <c r="I21" s="101">
        <v>0</v>
      </c>
      <c r="J21" s="101">
        <v>0</v>
      </c>
      <c r="K21" s="101">
        <v>0.5</v>
      </c>
      <c r="L21" s="101">
        <v>19</v>
      </c>
      <c r="M21" s="101">
        <v>62.8</v>
      </c>
      <c r="N21" s="101">
        <v>20</v>
      </c>
      <c r="O21" s="101">
        <v>1.5</v>
      </c>
      <c r="P21" s="188"/>
      <c r="Q21" s="187"/>
    </row>
    <row r="22" spans="1:17" ht="18" x14ac:dyDescent="0.35">
      <c r="A22" s="201"/>
      <c r="B22" s="201"/>
      <c r="C22" s="201"/>
      <c r="D22" s="52">
        <f t="shared" ref="D22:O22" si="2">SUM(D15:D21)</f>
        <v>41.399999999999991</v>
      </c>
      <c r="E22" s="52">
        <f t="shared" si="2"/>
        <v>41.88</v>
      </c>
      <c r="F22" s="52">
        <f t="shared" si="2"/>
        <v>127.89999999999999</v>
      </c>
      <c r="G22" s="52">
        <f t="shared" si="2"/>
        <v>973</v>
      </c>
      <c r="H22" s="52">
        <f t="shared" si="2"/>
        <v>0.52</v>
      </c>
      <c r="I22" s="52">
        <f t="shared" si="2"/>
        <v>51.1</v>
      </c>
      <c r="J22" s="52">
        <f t="shared" si="2"/>
        <v>20</v>
      </c>
      <c r="K22" s="52">
        <f t="shared" si="2"/>
        <v>9.879999999999999</v>
      </c>
      <c r="L22" s="52">
        <f t="shared" si="2"/>
        <v>233.8</v>
      </c>
      <c r="M22" s="52">
        <f t="shared" si="2"/>
        <v>681.9</v>
      </c>
      <c r="N22" s="52">
        <f t="shared" si="2"/>
        <v>201.2</v>
      </c>
      <c r="O22" s="52">
        <f t="shared" si="2"/>
        <v>16.600000000000001</v>
      </c>
    </row>
    <row r="23" spans="1:17" ht="18" x14ac:dyDescent="0.35">
      <c r="A23" s="244" t="s">
        <v>27</v>
      </c>
      <c r="B23" s="244"/>
      <c r="C23" s="244"/>
      <c r="D23" s="244"/>
      <c r="E23" s="244"/>
      <c r="F23" s="244"/>
      <c r="G23" s="244"/>
      <c r="H23" s="201"/>
      <c r="I23" s="201"/>
      <c r="J23" s="201"/>
      <c r="K23" s="201"/>
      <c r="L23" s="201"/>
      <c r="M23" s="201"/>
      <c r="N23" s="201"/>
      <c r="O23" s="201"/>
    </row>
    <row r="24" spans="1:17" ht="36" customHeight="1" x14ac:dyDescent="0.3">
      <c r="A24" s="199">
        <v>67</v>
      </c>
      <c r="B24" s="92" t="s">
        <v>176</v>
      </c>
      <c r="C24" s="199">
        <v>100</v>
      </c>
      <c r="D24" s="101">
        <v>1.4</v>
      </c>
      <c r="E24" s="101">
        <v>10</v>
      </c>
      <c r="F24" s="101">
        <v>7.2</v>
      </c>
      <c r="G24" s="101">
        <v>125</v>
      </c>
      <c r="H24" s="101">
        <v>0.04</v>
      </c>
      <c r="I24" s="101">
        <v>9.6</v>
      </c>
      <c r="J24" s="101">
        <v>0</v>
      </c>
      <c r="K24" s="101">
        <v>4.5</v>
      </c>
      <c r="L24" s="101">
        <v>31.2</v>
      </c>
      <c r="M24" s="101">
        <v>43.2</v>
      </c>
      <c r="N24" s="101">
        <v>19.5</v>
      </c>
      <c r="O24" s="101">
        <v>0.8</v>
      </c>
    </row>
    <row r="25" spans="1:17" ht="21.75" customHeight="1" x14ac:dyDescent="0.3">
      <c r="A25" s="199">
        <v>243</v>
      </c>
      <c r="B25" s="37" t="s">
        <v>196</v>
      </c>
      <c r="C25" s="103">
        <v>55</v>
      </c>
      <c r="D25" s="101">
        <v>5.7</v>
      </c>
      <c r="E25" s="101">
        <v>12.7</v>
      </c>
      <c r="F25" s="101">
        <v>0.7</v>
      </c>
      <c r="G25" s="101">
        <v>141</v>
      </c>
      <c r="H25" s="101">
        <v>0.02</v>
      </c>
      <c r="I25" s="101">
        <v>0</v>
      </c>
      <c r="J25" s="101">
        <v>20</v>
      </c>
      <c r="K25" s="101">
        <v>0.2</v>
      </c>
      <c r="L25" s="101">
        <v>14</v>
      </c>
      <c r="M25" s="101">
        <v>67</v>
      </c>
      <c r="N25" s="101">
        <v>8</v>
      </c>
      <c r="O25" s="101">
        <v>0.9</v>
      </c>
    </row>
    <row r="26" spans="1:17" ht="39.75" customHeight="1" x14ac:dyDescent="0.3">
      <c r="A26" s="199">
        <v>171</v>
      </c>
      <c r="B26" s="92" t="s">
        <v>90</v>
      </c>
      <c r="C26" s="199">
        <v>100</v>
      </c>
      <c r="D26" s="101">
        <v>5.5</v>
      </c>
      <c r="E26" s="101">
        <v>5.9</v>
      </c>
      <c r="F26" s="101">
        <v>25</v>
      </c>
      <c r="G26" s="101">
        <v>175</v>
      </c>
      <c r="H26" s="101">
        <v>0.12</v>
      </c>
      <c r="I26" s="101">
        <v>0</v>
      </c>
      <c r="J26" s="101">
        <v>25</v>
      </c>
      <c r="K26" s="101">
        <v>0.3</v>
      </c>
      <c r="L26" s="101">
        <v>16.399999999999999</v>
      </c>
      <c r="M26" s="101">
        <v>131</v>
      </c>
      <c r="N26" s="101">
        <v>88</v>
      </c>
      <c r="O26" s="101">
        <v>2.9</v>
      </c>
    </row>
    <row r="27" spans="1:17" ht="39" customHeight="1" x14ac:dyDescent="0.3">
      <c r="A27" s="199">
        <v>376</v>
      </c>
      <c r="B27" s="92" t="s">
        <v>20</v>
      </c>
      <c r="C27" s="199" t="s">
        <v>19</v>
      </c>
      <c r="D27" s="101">
        <v>7.0000000000000007E-2</v>
      </c>
      <c r="E27" s="101">
        <v>0.02</v>
      </c>
      <c r="F27" s="101">
        <v>15</v>
      </c>
      <c r="G27" s="101">
        <v>60</v>
      </c>
      <c r="H27" s="101">
        <v>0</v>
      </c>
      <c r="I27" s="101">
        <v>0.03</v>
      </c>
      <c r="J27" s="101">
        <v>0</v>
      </c>
      <c r="K27" s="101">
        <v>0</v>
      </c>
      <c r="L27" s="101">
        <v>11</v>
      </c>
      <c r="M27" s="101">
        <v>2.8</v>
      </c>
      <c r="N27" s="101">
        <v>1.4</v>
      </c>
      <c r="O27" s="101">
        <v>0.2</v>
      </c>
    </row>
    <row r="28" spans="1:17" ht="18" x14ac:dyDescent="0.3">
      <c r="A28" s="199"/>
      <c r="B28" s="92" t="s">
        <v>141</v>
      </c>
      <c r="C28" s="199">
        <v>40</v>
      </c>
      <c r="D28" s="101">
        <v>2.6</v>
      </c>
      <c r="E28" s="101">
        <v>0.5</v>
      </c>
      <c r="F28" s="101">
        <v>13.3</v>
      </c>
      <c r="G28" s="101">
        <v>70</v>
      </c>
      <c r="H28" s="101">
        <v>7.0000000000000007E-2</v>
      </c>
      <c r="I28" s="101">
        <v>0</v>
      </c>
      <c r="J28" s="101">
        <v>0</v>
      </c>
      <c r="K28" s="101">
        <v>0.56000000000000005</v>
      </c>
      <c r="L28" s="101">
        <v>14</v>
      </c>
      <c r="M28" s="101">
        <v>63</v>
      </c>
      <c r="N28" s="101">
        <v>18.8</v>
      </c>
      <c r="O28" s="101">
        <v>1.5</v>
      </c>
    </row>
    <row r="29" spans="1:17" ht="24.75" customHeight="1" x14ac:dyDescent="0.3">
      <c r="A29" s="199"/>
      <c r="B29" s="92" t="s">
        <v>22</v>
      </c>
      <c r="C29" s="199">
        <v>40</v>
      </c>
      <c r="D29" s="101">
        <v>3.4</v>
      </c>
      <c r="E29" s="101">
        <v>0.5</v>
      </c>
      <c r="F29" s="101">
        <v>16</v>
      </c>
      <c r="G29" s="101">
        <v>80</v>
      </c>
      <c r="H29" s="101">
        <v>7.0000000000000007E-2</v>
      </c>
      <c r="I29" s="101">
        <v>0</v>
      </c>
      <c r="J29" s="101">
        <v>0</v>
      </c>
      <c r="K29" s="101">
        <v>0.56000000000000005</v>
      </c>
      <c r="L29" s="101">
        <v>19</v>
      </c>
      <c r="M29" s="101">
        <v>63</v>
      </c>
      <c r="N29" s="101">
        <v>19.600000000000001</v>
      </c>
      <c r="O29" s="101">
        <v>1.5</v>
      </c>
    </row>
    <row r="30" spans="1:17" ht="18" x14ac:dyDescent="0.35">
      <c r="A30" s="201"/>
      <c r="B30" s="201"/>
      <c r="C30" s="201"/>
      <c r="D30" s="52">
        <f>D24+D25+D26+D27+D28+D29</f>
        <v>18.669999999999998</v>
      </c>
      <c r="E30" s="52">
        <f t="shared" ref="E30:O30" si="3">E24+E25+E26+E27+E28+E29</f>
        <v>29.62</v>
      </c>
      <c r="F30" s="52">
        <f t="shared" si="3"/>
        <v>77.2</v>
      </c>
      <c r="G30" s="52">
        <f t="shared" si="3"/>
        <v>651</v>
      </c>
      <c r="H30" s="52">
        <f t="shared" si="3"/>
        <v>0.32</v>
      </c>
      <c r="I30" s="52">
        <f t="shared" si="3"/>
        <v>9.629999999999999</v>
      </c>
      <c r="J30" s="52">
        <f t="shared" si="3"/>
        <v>45</v>
      </c>
      <c r="K30" s="52">
        <f t="shared" si="3"/>
        <v>6.120000000000001</v>
      </c>
      <c r="L30" s="52">
        <f t="shared" si="3"/>
        <v>105.6</v>
      </c>
      <c r="M30" s="52">
        <f t="shared" si="3"/>
        <v>370</v>
      </c>
      <c r="N30" s="52">
        <f t="shared" si="3"/>
        <v>155.30000000000001</v>
      </c>
      <c r="O30" s="52">
        <f t="shared" si="3"/>
        <v>7.8</v>
      </c>
    </row>
    <row r="31" spans="1:17" ht="18" x14ac:dyDescent="0.35">
      <c r="A31" s="244" t="s">
        <v>32</v>
      </c>
      <c r="B31" s="244"/>
      <c r="C31" s="244"/>
      <c r="D31" s="244"/>
      <c r="E31" s="244"/>
      <c r="F31" s="244"/>
      <c r="G31" s="244"/>
      <c r="H31" s="201"/>
      <c r="I31" s="201"/>
      <c r="J31" s="201"/>
      <c r="K31" s="201"/>
      <c r="L31" s="201"/>
      <c r="M31" s="201"/>
      <c r="N31" s="201"/>
      <c r="O31" s="201"/>
    </row>
    <row r="32" spans="1:17" ht="38.25" customHeight="1" x14ac:dyDescent="0.3">
      <c r="A32" s="199">
        <v>386</v>
      </c>
      <c r="B32" s="92" t="s">
        <v>83</v>
      </c>
      <c r="C32" s="199">
        <v>200</v>
      </c>
      <c r="D32" s="101">
        <v>5.8</v>
      </c>
      <c r="E32" s="101">
        <v>5</v>
      </c>
      <c r="F32" s="101">
        <v>8.4</v>
      </c>
      <c r="G32" s="101">
        <v>102</v>
      </c>
      <c r="H32" s="101">
        <v>0.04</v>
      </c>
      <c r="I32" s="101">
        <v>0.6</v>
      </c>
      <c r="J32" s="101">
        <v>40</v>
      </c>
      <c r="K32" s="101">
        <v>0</v>
      </c>
      <c r="L32" s="101">
        <v>240</v>
      </c>
      <c r="M32" s="101">
        <v>180</v>
      </c>
      <c r="N32" s="101">
        <v>28</v>
      </c>
      <c r="O32" s="101">
        <v>0.2</v>
      </c>
    </row>
    <row r="33" spans="1:16" ht="18" x14ac:dyDescent="0.35">
      <c r="A33" s="201"/>
      <c r="B33" s="201"/>
      <c r="C33" s="201"/>
      <c r="D33" s="52">
        <f t="shared" ref="D33:O33" si="4">SUM(D32)</f>
        <v>5.8</v>
      </c>
      <c r="E33" s="52">
        <f t="shared" si="4"/>
        <v>5</v>
      </c>
      <c r="F33" s="52">
        <f t="shared" si="4"/>
        <v>8.4</v>
      </c>
      <c r="G33" s="52">
        <f t="shared" si="4"/>
        <v>102</v>
      </c>
      <c r="H33" s="52">
        <f t="shared" si="4"/>
        <v>0.04</v>
      </c>
      <c r="I33" s="52">
        <f t="shared" si="4"/>
        <v>0.6</v>
      </c>
      <c r="J33" s="52">
        <f t="shared" si="4"/>
        <v>40</v>
      </c>
      <c r="K33" s="52">
        <f t="shared" si="4"/>
        <v>0</v>
      </c>
      <c r="L33" s="52">
        <f t="shared" si="4"/>
        <v>240</v>
      </c>
      <c r="M33" s="52">
        <f t="shared" si="4"/>
        <v>180</v>
      </c>
      <c r="N33" s="52">
        <f t="shared" si="4"/>
        <v>28</v>
      </c>
      <c r="O33" s="52">
        <f t="shared" si="4"/>
        <v>0.2</v>
      </c>
    </row>
    <row r="34" spans="1:16" ht="18" x14ac:dyDescent="0.35">
      <c r="A34" s="201"/>
      <c r="B34" s="201"/>
      <c r="C34" s="201"/>
      <c r="D34" s="52">
        <f t="shared" ref="D34:O34" si="5">D9+D22+D13+D30+D33</f>
        <v>82.85</v>
      </c>
      <c r="E34" s="52">
        <f t="shared" si="5"/>
        <v>99.050000000000011</v>
      </c>
      <c r="F34" s="52">
        <f t="shared" si="5"/>
        <v>335.92999999999995</v>
      </c>
      <c r="G34" s="52">
        <f t="shared" si="5"/>
        <v>2484</v>
      </c>
      <c r="H34" s="52">
        <f t="shared" si="5"/>
        <v>1.1300000000000001</v>
      </c>
      <c r="I34" s="52">
        <f t="shared" si="5"/>
        <v>67.72999999999999</v>
      </c>
      <c r="J34" s="52">
        <f t="shared" si="5"/>
        <v>223.02</v>
      </c>
      <c r="K34" s="52">
        <f t="shared" si="5"/>
        <v>17.809999999999999</v>
      </c>
      <c r="L34" s="52">
        <f t="shared" si="5"/>
        <v>880.50000000000011</v>
      </c>
      <c r="M34" s="52">
        <f t="shared" si="5"/>
        <v>1604.1</v>
      </c>
      <c r="N34" s="52">
        <f t="shared" si="5"/>
        <v>471.1</v>
      </c>
      <c r="O34" s="52">
        <f t="shared" si="5"/>
        <v>30.820000000000004</v>
      </c>
      <c r="P34" s="70"/>
    </row>
    <row r="35" spans="1:16" x14ac:dyDescent="0.3"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6" x14ac:dyDescent="0.3">
      <c r="D36" s="54" t="s">
        <v>96</v>
      </c>
    </row>
  </sheetData>
  <mergeCells count="13">
    <mergeCell ref="A4:G4"/>
    <mergeCell ref="A1:A2"/>
    <mergeCell ref="B1:B2"/>
    <mergeCell ref="G1:G2"/>
    <mergeCell ref="A31:G31"/>
    <mergeCell ref="A14:G14"/>
    <mergeCell ref="A10:G10"/>
    <mergeCell ref="A23:G23"/>
    <mergeCell ref="L1:O1"/>
    <mergeCell ref="H1:K1"/>
    <mergeCell ref="A3:O3"/>
    <mergeCell ref="C1:C2"/>
    <mergeCell ref="D1:F1"/>
  </mergeCells>
  <phoneticPr fontId="9" type="noConversion"/>
  <pageMargins left="0.54" right="0.13" top="0.74803149606299213" bottom="0.74803149606299213" header="0.31496062992125984" footer="0.31496062992125984"/>
  <pageSetup paperSize="9" scale="6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25" zoomScaleNormal="85" workbookViewId="0">
      <selection sqref="A1:O36"/>
    </sheetView>
  </sheetViews>
  <sheetFormatPr defaultColWidth="9.109375" defaultRowHeight="15.6" x14ac:dyDescent="0.3"/>
  <cols>
    <col min="1" max="1" width="8" style="54" customWidth="1"/>
    <col min="2" max="2" width="18.33203125" style="54" customWidth="1"/>
    <col min="3" max="4" width="7.6640625" style="54" customWidth="1"/>
    <col min="5" max="5" width="7.5546875" style="54" customWidth="1"/>
    <col min="6" max="6" width="9.33203125" style="54" customWidth="1"/>
    <col min="7" max="7" width="11" style="54" customWidth="1"/>
    <col min="8" max="8" width="6.6640625" style="54" customWidth="1"/>
    <col min="9" max="9" width="9.44140625" style="54" customWidth="1"/>
    <col min="10" max="10" width="9" style="54" customWidth="1"/>
    <col min="11" max="11" width="7.6640625" style="54" customWidth="1"/>
    <col min="12" max="12" width="10.33203125" style="54" customWidth="1"/>
    <col min="13" max="13" width="10.44140625" style="54" customWidth="1"/>
    <col min="14" max="14" width="9.33203125" style="54" customWidth="1"/>
    <col min="15" max="15" width="7.88671875" style="54" customWidth="1"/>
    <col min="16" max="16384" width="9.109375" style="54"/>
  </cols>
  <sheetData>
    <row r="1" spans="1:15" ht="18" x14ac:dyDescent="0.3">
      <c r="A1" s="263" t="s">
        <v>0</v>
      </c>
      <c r="B1" s="248" t="s">
        <v>1</v>
      </c>
      <c r="C1" s="248" t="s">
        <v>2</v>
      </c>
      <c r="D1" s="248" t="s">
        <v>3</v>
      </c>
      <c r="E1" s="248"/>
      <c r="F1" s="248"/>
      <c r="G1" s="248" t="s">
        <v>4</v>
      </c>
      <c r="H1" s="248" t="s">
        <v>5</v>
      </c>
      <c r="I1" s="248"/>
      <c r="J1" s="248"/>
      <c r="K1" s="248"/>
      <c r="L1" s="248" t="s">
        <v>6</v>
      </c>
      <c r="M1" s="248"/>
      <c r="N1" s="248"/>
      <c r="O1" s="250"/>
    </row>
    <row r="2" spans="1:15" ht="60" customHeight="1" thickBot="1" x14ac:dyDescent="0.35">
      <c r="A2" s="257"/>
      <c r="B2" s="258"/>
      <c r="C2" s="258"/>
      <c r="D2" s="200" t="s">
        <v>7</v>
      </c>
      <c r="E2" s="200" t="s">
        <v>8</v>
      </c>
      <c r="F2" s="200" t="s">
        <v>9</v>
      </c>
      <c r="G2" s="258"/>
      <c r="H2" s="200" t="s">
        <v>42</v>
      </c>
      <c r="I2" s="200" t="s">
        <v>10</v>
      </c>
      <c r="J2" s="200" t="s">
        <v>11</v>
      </c>
      <c r="K2" s="200" t="s">
        <v>12</v>
      </c>
      <c r="L2" s="200" t="s">
        <v>13</v>
      </c>
      <c r="M2" s="200" t="s">
        <v>14</v>
      </c>
      <c r="N2" s="200" t="s">
        <v>15</v>
      </c>
      <c r="O2" s="11" t="s">
        <v>16</v>
      </c>
    </row>
    <row r="3" spans="1:15" ht="17.399999999999999" x14ac:dyDescent="0.3">
      <c r="A3" s="272" t="s">
        <v>54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ht="18" x14ac:dyDescent="0.35">
      <c r="A4" s="262" t="s">
        <v>33</v>
      </c>
      <c r="B4" s="262"/>
      <c r="C4" s="262"/>
      <c r="D4" s="262"/>
      <c r="E4" s="262"/>
      <c r="F4" s="262"/>
      <c r="G4" s="16"/>
      <c r="H4" s="16"/>
      <c r="I4" s="16"/>
      <c r="J4" s="16"/>
      <c r="K4" s="16"/>
      <c r="L4" s="16"/>
      <c r="M4" s="16"/>
      <c r="N4" s="16"/>
      <c r="O4" s="16"/>
    </row>
    <row r="5" spans="1:15" ht="56.25" customHeight="1" x14ac:dyDescent="0.3">
      <c r="A5" s="215">
        <v>182</v>
      </c>
      <c r="B5" s="216" t="s">
        <v>177</v>
      </c>
      <c r="C5" s="103">
        <v>220</v>
      </c>
      <c r="D5" s="101">
        <v>7.5</v>
      </c>
      <c r="E5" s="101">
        <v>11.7</v>
      </c>
      <c r="F5" s="101">
        <v>47</v>
      </c>
      <c r="G5" s="101">
        <v>325</v>
      </c>
      <c r="H5" s="101">
        <v>0.19</v>
      </c>
      <c r="I5" s="101">
        <v>1.1000000000000001</v>
      </c>
      <c r="J5" s="101">
        <v>58</v>
      </c>
      <c r="K5" s="101">
        <v>0.2</v>
      </c>
      <c r="L5" s="101">
        <v>138</v>
      </c>
      <c r="M5" s="101">
        <v>184</v>
      </c>
      <c r="N5" s="101">
        <v>27.6</v>
      </c>
      <c r="O5" s="101">
        <v>1.2</v>
      </c>
    </row>
    <row r="6" spans="1:15" ht="45" customHeight="1" x14ac:dyDescent="0.3">
      <c r="A6" s="215">
        <v>382</v>
      </c>
      <c r="B6" s="216" t="s">
        <v>38</v>
      </c>
      <c r="C6" s="215">
        <v>200</v>
      </c>
      <c r="D6" s="101">
        <v>4</v>
      </c>
      <c r="E6" s="101">
        <v>3.5</v>
      </c>
      <c r="F6" s="101">
        <v>17.5</v>
      </c>
      <c r="G6" s="101">
        <v>118</v>
      </c>
      <c r="H6" s="101">
        <v>0.05</v>
      </c>
      <c r="I6" s="101">
        <v>1.5</v>
      </c>
      <c r="J6" s="101">
        <v>24.4</v>
      </c>
      <c r="K6" s="101">
        <v>0</v>
      </c>
      <c r="L6" s="101">
        <v>152</v>
      </c>
      <c r="M6" s="101">
        <v>124.6</v>
      </c>
      <c r="N6" s="101">
        <v>21.3</v>
      </c>
      <c r="O6" s="101">
        <v>0.4</v>
      </c>
    </row>
    <row r="7" spans="1:15" ht="18" x14ac:dyDescent="0.3">
      <c r="A7" s="126"/>
      <c r="B7" s="92" t="s">
        <v>130</v>
      </c>
      <c r="C7" s="199">
        <v>60</v>
      </c>
      <c r="D7" s="101">
        <v>4</v>
      </c>
      <c r="E7" s="101">
        <v>0.7</v>
      </c>
      <c r="F7" s="101">
        <v>20</v>
      </c>
      <c r="G7" s="101">
        <v>104</v>
      </c>
      <c r="H7" s="101">
        <v>0.1</v>
      </c>
      <c r="I7" s="101">
        <v>0</v>
      </c>
      <c r="J7" s="101">
        <v>0</v>
      </c>
      <c r="K7" s="101">
        <v>0.8</v>
      </c>
      <c r="L7" s="101">
        <v>21</v>
      </c>
      <c r="M7" s="101">
        <v>95</v>
      </c>
      <c r="N7" s="101">
        <v>28</v>
      </c>
      <c r="O7" s="101">
        <v>2.2999999999999998</v>
      </c>
    </row>
    <row r="8" spans="1:15" ht="36" x14ac:dyDescent="0.3">
      <c r="A8" s="199">
        <v>14</v>
      </c>
      <c r="B8" s="92" t="s">
        <v>21</v>
      </c>
      <c r="C8" s="199">
        <v>10</v>
      </c>
      <c r="D8" s="101">
        <v>0.08</v>
      </c>
      <c r="E8" s="101">
        <v>7.25</v>
      </c>
      <c r="F8" s="101">
        <v>0.13</v>
      </c>
      <c r="G8" s="101">
        <v>66</v>
      </c>
      <c r="H8" s="101">
        <v>0</v>
      </c>
      <c r="I8" s="101">
        <v>0</v>
      </c>
      <c r="J8" s="101">
        <v>40</v>
      </c>
      <c r="K8" s="101">
        <v>0.11</v>
      </c>
      <c r="L8" s="101">
        <v>2.4</v>
      </c>
      <c r="M8" s="101">
        <v>3</v>
      </c>
      <c r="N8" s="101">
        <v>0</v>
      </c>
      <c r="O8" s="101">
        <v>0.02</v>
      </c>
    </row>
    <row r="9" spans="1:15" ht="18" x14ac:dyDescent="0.35">
      <c r="A9" s="217"/>
      <c r="B9" s="217"/>
      <c r="C9" s="217"/>
      <c r="D9" s="52">
        <f t="shared" ref="D9:O9" si="0">SUM(D5:D8)</f>
        <v>15.58</v>
      </c>
      <c r="E9" s="52">
        <f t="shared" si="0"/>
        <v>23.15</v>
      </c>
      <c r="F9" s="52">
        <f t="shared" si="0"/>
        <v>84.63</v>
      </c>
      <c r="G9" s="52">
        <f t="shared" si="0"/>
        <v>613</v>
      </c>
      <c r="H9" s="52">
        <f t="shared" si="0"/>
        <v>0.33999999999999997</v>
      </c>
      <c r="I9" s="52">
        <f t="shared" si="0"/>
        <v>2.6</v>
      </c>
      <c r="J9" s="52">
        <f t="shared" si="0"/>
        <v>122.4</v>
      </c>
      <c r="K9" s="52">
        <f t="shared" si="0"/>
        <v>1.1100000000000001</v>
      </c>
      <c r="L9" s="52">
        <f t="shared" si="0"/>
        <v>313.39999999999998</v>
      </c>
      <c r="M9" s="52">
        <f t="shared" si="0"/>
        <v>406.6</v>
      </c>
      <c r="N9" s="52">
        <f t="shared" si="0"/>
        <v>76.900000000000006</v>
      </c>
      <c r="O9" s="52">
        <f t="shared" si="0"/>
        <v>3.92</v>
      </c>
    </row>
    <row r="10" spans="1:15" ht="18" x14ac:dyDescent="0.35">
      <c r="A10" s="302" t="s">
        <v>45</v>
      </c>
      <c r="B10" s="303"/>
      <c r="C10" s="303"/>
      <c r="D10" s="303"/>
      <c r="E10" s="303"/>
      <c r="F10" s="303"/>
      <c r="G10" s="304"/>
      <c r="H10" s="218"/>
      <c r="I10" s="218"/>
      <c r="J10" s="218"/>
      <c r="K10" s="218"/>
      <c r="L10" s="218"/>
      <c r="M10" s="218"/>
      <c r="N10" s="218"/>
      <c r="O10" s="218"/>
    </row>
    <row r="11" spans="1:15" ht="41.25" customHeight="1" x14ac:dyDescent="0.3">
      <c r="A11" s="219">
        <v>219</v>
      </c>
      <c r="B11" s="220" t="s">
        <v>100</v>
      </c>
      <c r="C11" s="212">
        <v>70</v>
      </c>
      <c r="D11" s="114">
        <v>10.8</v>
      </c>
      <c r="E11" s="114">
        <v>8.9</v>
      </c>
      <c r="F11" s="114">
        <v>17.100000000000001</v>
      </c>
      <c r="G11" s="114">
        <v>193</v>
      </c>
      <c r="H11" s="114">
        <v>0.04</v>
      </c>
      <c r="I11" s="114">
        <v>0.3</v>
      </c>
      <c r="J11" s="114">
        <v>36.9</v>
      </c>
      <c r="K11" s="114">
        <v>1.4</v>
      </c>
      <c r="L11" s="114">
        <v>140</v>
      </c>
      <c r="M11" s="114">
        <v>156</v>
      </c>
      <c r="N11" s="114">
        <v>18.3</v>
      </c>
      <c r="O11" s="114">
        <v>0.3</v>
      </c>
    </row>
    <row r="12" spans="1:15" ht="18" x14ac:dyDescent="0.3">
      <c r="A12" s="112">
        <v>385</v>
      </c>
      <c r="B12" s="122" t="s">
        <v>115</v>
      </c>
      <c r="C12" s="112">
        <v>200</v>
      </c>
      <c r="D12" s="114">
        <v>5.8</v>
      </c>
      <c r="E12" s="114">
        <v>5</v>
      </c>
      <c r="F12" s="114">
        <v>9.6</v>
      </c>
      <c r="G12" s="114">
        <v>107</v>
      </c>
      <c r="H12" s="114">
        <v>0.08</v>
      </c>
      <c r="I12" s="114">
        <v>2.6</v>
      </c>
      <c r="J12" s="114">
        <v>40</v>
      </c>
      <c r="K12" s="114">
        <v>0</v>
      </c>
      <c r="L12" s="114">
        <v>240</v>
      </c>
      <c r="M12" s="114">
        <v>180</v>
      </c>
      <c r="N12" s="114">
        <v>28</v>
      </c>
      <c r="O12" s="114">
        <v>0.2</v>
      </c>
    </row>
    <row r="13" spans="1:15" ht="18" x14ac:dyDescent="0.35">
      <c r="A13" s="221"/>
      <c r="B13" s="217"/>
      <c r="C13" s="217"/>
      <c r="D13" s="52">
        <f t="shared" ref="D13:O13" si="1">SUM(D11:D12)</f>
        <v>16.600000000000001</v>
      </c>
      <c r="E13" s="52">
        <f t="shared" si="1"/>
        <v>13.9</v>
      </c>
      <c r="F13" s="52">
        <f t="shared" si="1"/>
        <v>26.700000000000003</v>
      </c>
      <c r="G13" s="52">
        <f t="shared" si="1"/>
        <v>300</v>
      </c>
      <c r="H13" s="52">
        <f t="shared" si="1"/>
        <v>0.12</v>
      </c>
      <c r="I13" s="52">
        <f t="shared" si="1"/>
        <v>2.9</v>
      </c>
      <c r="J13" s="52">
        <f t="shared" si="1"/>
        <v>76.900000000000006</v>
      </c>
      <c r="K13" s="52">
        <f t="shared" si="1"/>
        <v>1.4</v>
      </c>
      <c r="L13" s="52">
        <f t="shared" si="1"/>
        <v>380</v>
      </c>
      <c r="M13" s="52">
        <f t="shared" si="1"/>
        <v>336</v>
      </c>
      <c r="N13" s="52">
        <f t="shared" si="1"/>
        <v>46.3</v>
      </c>
      <c r="O13" s="52">
        <f t="shared" si="1"/>
        <v>0.5</v>
      </c>
    </row>
    <row r="14" spans="1:15" ht="26.25" customHeight="1" x14ac:dyDescent="0.35">
      <c r="A14" s="301" t="s">
        <v>34</v>
      </c>
      <c r="B14" s="301"/>
      <c r="C14" s="301"/>
      <c r="D14" s="301"/>
      <c r="E14" s="301"/>
      <c r="F14" s="301"/>
      <c r="G14" s="301"/>
      <c r="H14" s="217"/>
      <c r="I14" s="217"/>
      <c r="J14" s="217"/>
      <c r="K14" s="217"/>
      <c r="L14" s="217"/>
      <c r="M14" s="217"/>
      <c r="N14" s="217"/>
      <c r="O14" s="217"/>
    </row>
    <row r="15" spans="1:15" ht="54" x14ac:dyDescent="0.3">
      <c r="A15" s="215">
        <v>50</v>
      </c>
      <c r="B15" s="222" t="s">
        <v>117</v>
      </c>
      <c r="C15" s="215">
        <v>100</v>
      </c>
      <c r="D15" s="101">
        <v>4.5999999999999996</v>
      </c>
      <c r="E15" s="101">
        <v>9.3000000000000007</v>
      </c>
      <c r="F15" s="101">
        <v>7.1</v>
      </c>
      <c r="G15" s="101">
        <v>31</v>
      </c>
      <c r="H15" s="101">
        <v>0.02</v>
      </c>
      <c r="I15" s="101">
        <v>5.7</v>
      </c>
      <c r="J15" s="101">
        <v>38.5</v>
      </c>
      <c r="K15" s="101">
        <v>2.2999999999999998</v>
      </c>
      <c r="L15" s="101">
        <v>161</v>
      </c>
      <c r="M15" s="101">
        <v>109</v>
      </c>
      <c r="N15" s="101">
        <v>22.9</v>
      </c>
      <c r="O15" s="101">
        <v>1.2</v>
      </c>
    </row>
    <row r="16" spans="1:15" ht="59.25" customHeight="1" x14ac:dyDescent="0.3">
      <c r="A16" s="215">
        <v>88</v>
      </c>
      <c r="B16" s="216" t="s">
        <v>178</v>
      </c>
      <c r="C16" s="215" t="s">
        <v>175</v>
      </c>
      <c r="D16" s="101">
        <v>1.7</v>
      </c>
      <c r="E16" s="101">
        <v>4.9000000000000004</v>
      </c>
      <c r="F16" s="101">
        <v>7.8</v>
      </c>
      <c r="G16" s="101">
        <v>89</v>
      </c>
      <c r="H16" s="101">
        <v>0.05</v>
      </c>
      <c r="I16" s="101">
        <v>15.7</v>
      </c>
      <c r="J16" s="101">
        <v>0</v>
      </c>
      <c r="K16" s="101">
        <v>2.2000000000000002</v>
      </c>
      <c r="L16" s="101">
        <v>49</v>
      </c>
      <c r="M16" s="101">
        <v>49</v>
      </c>
      <c r="N16" s="101">
        <v>22</v>
      </c>
      <c r="O16" s="101">
        <v>0.7</v>
      </c>
    </row>
    <row r="17" spans="1:15" ht="23.25" customHeight="1" x14ac:dyDescent="0.3">
      <c r="A17" s="215">
        <v>291</v>
      </c>
      <c r="B17" s="216" t="s">
        <v>79</v>
      </c>
      <c r="C17" s="215">
        <v>220</v>
      </c>
      <c r="D17" s="101">
        <v>19.8</v>
      </c>
      <c r="E17" s="101">
        <v>9.8000000000000007</v>
      </c>
      <c r="F17" s="101">
        <v>40</v>
      </c>
      <c r="G17" s="101">
        <v>328</v>
      </c>
      <c r="H17" s="101">
        <v>0.16</v>
      </c>
      <c r="I17" s="101">
        <v>7.1</v>
      </c>
      <c r="J17" s="101">
        <v>30.8</v>
      </c>
      <c r="K17" s="101">
        <v>0.6</v>
      </c>
      <c r="L17" s="101">
        <v>39.6</v>
      </c>
      <c r="M17" s="101">
        <v>208</v>
      </c>
      <c r="N17" s="101">
        <v>59.3</v>
      </c>
      <c r="O17" s="101">
        <v>2</v>
      </c>
    </row>
    <row r="18" spans="1:15" ht="18" x14ac:dyDescent="0.3">
      <c r="A18" s="215">
        <v>389</v>
      </c>
      <c r="B18" s="216" t="s">
        <v>91</v>
      </c>
      <c r="C18" s="215">
        <v>200</v>
      </c>
      <c r="D18" s="101">
        <v>1</v>
      </c>
      <c r="E18" s="101">
        <v>0</v>
      </c>
      <c r="F18" s="101">
        <v>20</v>
      </c>
      <c r="G18" s="101">
        <v>84</v>
      </c>
      <c r="H18" s="101">
        <v>0.02</v>
      </c>
      <c r="I18" s="101">
        <v>4</v>
      </c>
      <c r="J18" s="101">
        <v>0</v>
      </c>
      <c r="K18" s="101">
        <v>0.2</v>
      </c>
      <c r="L18" s="101">
        <v>14</v>
      </c>
      <c r="M18" s="101">
        <v>14</v>
      </c>
      <c r="N18" s="101">
        <v>8</v>
      </c>
      <c r="O18" s="101">
        <v>2.8</v>
      </c>
    </row>
    <row r="19" spans="1:15" ht="18" x14ac:dyDescent="0.3">
      <c r="A19" s="199"/>
      <c r="B19" s="92" t="s">
        <v>141</v>
      </c>
      <c r="C19" s="199">
        <v>50</v>
      </c>
      <c r="D19" s="101">
        <v>3.3</v>
      </c>
      <c r="E19" s="101">
        <v>0.6</v>
      </c>
      <c r="F19" s="101">
        <v>16.7</v>
      </c>
      <c r="G19" s="101">
        <v>87</v>
      </c>
      <c r="H19" s="101">
        <v>0.09</v>
      </c>
      <c r="I19" s="101">
        <v>0</v>
      </c>
      <c r="J19" s="101">
        <v>0</v>
      </c>
      <c r="K19" s="101">
        <v>0.7</v>
      </c>
      <c r="L19" s="101">
        <v>18</v>
      </c>
      <c r="M19" s="101">
        <v>79</v>
      </c>
      <c r="N19" s="101">
        <v>24</v>
      </c>
      <c r="O19" s="101">
        <v>2</v>
      </c>
    </row>
    <row r="20" spans="1:15" ht="18" x14ac:dyDescent="0.3">
      <c r="A20" s="199"/>
      <c r="B20" s="92" t="s">
        <v>22</v>
      </c>
      <c r="C20" s="199">
        <v>40</v>
      </c>
      <c r="D20" s="101">
        <v>3.4</v>
      </c>
      <c r="E20" s="101">
        <v>0.5</v>
      </c>
      <c r="F20" s="101">
        <v>16</v>
      </c>
      <c r="G20" s="101">
        <v>80</v>
      </c>
      <c r="H20" s="101">
        <v>7.0000000000000007E-2</v>
      </c>
      <c r="I20" s="101">
        <v>0</v>
      </c>
      <c r="J20" s="101">
        <v>0</v>
      </c>
      <c r="K20" s="101">
        <v>0.5</v>
      </c>
      <c r="L20" s="101">
        <v>19</v>
      </c>
      <c r="M20" s="101">
        <v>62.8</v>
      </c>
      <c r="N20" s="101">
        <v>20</v>
      </c>
      <c r="O20" s="101">
        <v>1.5</v>
      </c>
    </row>
    <row r="21" spans="1:15" ht="38.25" customHeight="1" x14ac:dyDescent="0.35">
      <c r="A21" s="223"/>
      <c r="B21" s="223"/>
      <c r="C21" s="223"/>
      <c r="D21" s="52">
        <f>D15+D16+D17+D18+D19+D20</f>
        <v>33.800000000000004</v>
      </c>
      <c r="E21" s="52">
        <f t="shared" ref="E21:O21" si="2">E15+E16+E17+E18+E19+E20</f>
        <v>25.1</v>
      </c>
      <c r="F21" s="52">
        <f t="shared" si="2"/>
        <v>107.60000000000001</v>
      </c>
      <c r="G21" s="52">
        <f t="shared" si="2"/>
        <v>699</v>
      </c>
      <c r="H21" s="52">
        <f t="shared" si="2"/>
        <v>0.41</v>
      </c>
      <c r="I21" s="52">
        <f t="shared" si="2"/>
        <v>32.5</v>
      </c>
      <c r="J21" s="52">
        <f t="shared" si="2"/>
        <v>69.3</v>
      </c>
      <c r="K21" s="52">
        <f t="shared" si="2"/>
        <v>6.5</v>
      </c>
      <c r="L21" s="52">
        <f t="shared" si="2"/>
        <v>300.60000000000002</v>
      </c>
      <c r="M21" s="52">
        <f t="shared" si="2"/>
        <v>521.79999999999995</v>
      </c>
      <c r="N21" s="52">
        <f t="shared" si="2"/>
        <v>156.19999999999999</v>
      </c>
      <c r="O21" s="52">
        <f t="shared" si="2"/>
        <v>10.199999999999999</v>
      </c>
    </row>
    <row r="22" spans="1:15" ht="18" x14ac:dyDescent="0.35">
      <c r="A22" s="301" t="s">
        <v>27</v>
      </c>
      <c r="B22" s="301"/>
      <c r="C22" s="301"/>
      <c r="D22" s="301"/>
      <c r="E22" s="301"/>
      <c r="F22" s="301"/>
      <c r="G22" s="301"/>
      <c r="H22" s="217"/>
      <c r="I22" s="217"/>
      <c r="J22" s="217"/>
      <c r="K22" s="217"/>
      <c r="L22" s="217"/>
      <c r="M22" s="217"/>
      <c r="N22" s="217"/>
      <c r="O22" s="217"/>
    </row>
    <row r="23" spans="1:15" ht="39.75" customHeight="1" x14ac:dyDescent="0.3">
      <c r="A23" s="199" t="s">
        <v>195</v>
      </c>
      <c r="B23" s="92" t="s">
        <v>194</v>
      </c>
      <c r="C23" s="199">
        <v>100</v>
      </c>
      <c r="D23" s="199">
        <v>1</v>
      </c>
      <c r="E23" s="199">
        <v>0.1</v>
      </c>
      <c r="F23" s="199">
        <v>1.9</v>
      </c>
      <c r="G23" s="199">
        <v>22</v>
      </c>
      <c r="H23" s="199">
        <v>0.06</v>
      </c>
      <c r="I23" s="199">
        <v>17.5</v>
      </c>
      <c r="J23" s="199">
        <v>0</v>
      </c>
      <c r="K23" s="199">
        <v>0.7</v>
      </c>
      <c r="L23" s="199">
        <v>14</v>
      </c>
      <c r="M23" s="199">
        <v>26</v>
      </c>
      <c r="N23" s="199">
        <v>20</v>
      </c>
      <c r="O23" s="199">
        <v>0.9</v>
      </c>
    </row>
    <row r="24" spans="1:15" ht="54" customHeight="1" x14ac:dyDescent="0.3">
      <c r="A24" s="199">
        <v>229</v>
      </c>
      <c r="B24" s="92" t="s">
        <v>76</v>
      </c>
      <c r="C24" s="199">
        <v>175</v>
      </c>
      <c r="D24" s="101">
        <v>17</v>
      </c>
      <c r="E24" s="101">
        <v>8.6999999999999993</v>
      </c>
      <c r="F24" s="101">
        <v>6.6</v>
      </c>
      <c r="G24" s="101">
        <v>185</v>
      </c>
      <c r="H24" s="101">
        <v>0.08</v>
      </c>
      <c r="I24" s="101">
        <v>6.5</v>
      </c>
      <c r="J24" s="101">
        <v>10</v>
      </c>
      <c r="K24" s="101">
        <v>4.4000000000000004</v>
      </c>
      <c r="L24" s="101">
        <v>68</v>
      </c>
      <c r="M24" s="101">
        <v>283</v>
      </c>
      <c r="N24" s="101">
        <v>85</v>
      </c>
      <c r="O24" s="101">
        <v>1.4</v>
      </c>
    </row>
    <row r="25" spans="1:15" ht="36" customHeight="1" x14ac:dyDescent="0.3">
      <c r="A25" s="199">
        <v>310</v>
      </c>
      <c r="B25" s="92" t="s">
        <v>72</v>
      </c>
      <c r="C25" s="199">
        <v>150</v>
      </c>
      <c r="D25" s="101">
        <v>2.8</v>
      </c>
      <c r="E25" s="101">
        <v>4.2</v>
      </c>
      <c r="F25" s="101">
        <v>22.9</v>
      </c>
      <c r="G25" s="101">
        <v>142</v>
      </c>
      <c r="H25" s="101">
        <v>0.09</v>
      </c>
      <c r="I25" s="101">
        <v>21</v>
      </c>
      <c r="J25" s="101">
        <v>0</v>
      </c>
      <c r="K25" s="101">
        <v>0.15</v>
      </c>
      <c r="L25" s="101">
        <v>14.5</v>
      </c>
      <c r="M25" s="101">
        <v>79</v>
      </c>
      <c r="N25" s="101">
        <v>29.2</v>
      </c>
      <c r="O25" s="101">
        <v>1</v>
      </c>
    </row>
    <row r="26" spans="1:15" ht="39" customHeight="1" x14ac:dyDescent="0.3">
      <c r="A26" s="215">
        <v>376</v>
      </c>
      <c r="B26" s="224" t="s">
        <v>20</v>
      </c>
      <c r="C26" s="215" t="s">
        <v>19</v>
      </c>
      <c r="D26" s="101">
        <v>7.0000000000000007E-2</v>
      </c>
      <c r="E26" s="101">
        <v>0.02</v>
      </c>
      <c r="F26" s="101">
        <v>15</v>
      </c>
      <c r="G26" s="101">
        <v>60</v>
      </c>
      <c r="H26" s="101">
        <v>0</v>
      </c>
      <c r="I26" s="101">
        <v>0.03</v>
      </c>
      <c r="J26" s="101">
        <v>0</v>
      </c>
      <c r="K26" s="101">
        <v>0</v>
      </c>
      <c r="L26" s="101">
        <v>11</v>
      </c>
      <c r="M26" s="101">
        <v>2.8</v>
      </c>
      <c r="N26" s="101">
        <v>1.4</v>
      </c>
      <c r="O26" s="101">
        <v>0.2</v>
      </c>
    </row>
    <row r="27" spans="1:15" ht="26.25" customHeight="1" x14ac:dyDescent="0.3">
      <c r="A27" s="126">
        <v>338</v>
      </c>
      <c r="B27" s="104" t="s">
        <v>193</v>
      </c>
      <c r="C27" s="199">
        <v>200</v>
      </c>
      <c r="D27" s="199">
        <v>0.8</v>
      </c>
      <c r="E27" s="199">
        <v>0.8</v>
      </c>
      <c r="F27" s="199">
        <v>19.600000000000001</v>
      </c>
      <c r="G27" s="199">
        <v>94</v>
      </c>
      <c r="H27" s="199">
        <v>0.06</v>
      </c>
      <c r="I27" s="199">
        <v>20</v>
      </c>
      <c r="J27" s="199">
        <v>0</v>
      </c>
      <c r="K27" s="199">
        <v>0.4</v>
      </c>
      <c r="L27" s="199">
        <v>32</v>
      </c>
      <c r="M27" s="199">
        <v>22</v>
      </c>
      <c r="N27" s="199">
        <v>18</v>
      </c>
      <c r="O27" s="199">
        <v>4.4000000000000004</v>
      </c>
    </row>
    <row r="28" spans="1:15" ht="24" customHeight="1" x14ac:dyDescent="0.3">
      <c r="A28" s="199"/>
      <c r="B28" s="92" t="s">
        <v>141</v>
      </c>
      <c r="C28" s="199">
        <v>40</v>
      </c>
      <c r="D28" s="101">
        <v>2.6</v>
      </c>
      <c r="E28" s="101">
        <v>0.5</v>
      </c>
      <c r="F28" s="101">
        <v>13.3</v>
      </c>
      <c r="G28" s="101">
        <v>70</v>
      </c>
      <c r="H28" s="101">
        <v>7.0000000000000007E-2</v>
      </c>
      <c r="I28" s="101">
        <v>0</v>
      </c>
      <c r="J28" s="101">
        <v>0</v>
      </c>
      <c r="K28" s="101">
        <v>0.56000000000000005</v>
      </c>
      <c r="L28" s="101">
        <v>14</v>
      </c>
      <c r="M28" s="101">
        <v>63</v>
      </c>
      <c r="N28" s="101">
        <v>18.8</v>
      </c>
      <c r="O28" s="101">
        <v>1.5</v>
      </c>
    </row>
    <row r="29" spans="1:15" ht="18" x14ac:dyDescent="0.3">
      <c r="A29" s="199"/>
      <c r="B29" s="92" t="s">
        <v>22</v>
      </c>
      <c r="C29" s="199">
        <v>40</v>
      </c>
      <c r="D29" s="101">
        <v>3.4</v>
      </c>
      <c r="E29" s="101">
        <v>0.5</v>
      </c>
      <c r="F29" s="101">
        <v>16</v>
      </c>
      <c r="G29" s="101">
        <v>80</v>
      </c>
      <c r="H29" s="101">
        <v>7.0000000000000007E-2</v>
      </c>
      <c r="I29" s="101">
        <v>0</v>
      </c>
      <c r="J29" s="101">
        <v>0</v>
      </c>
      <c r="K29" s="101">
        <v>0.56000000000000005</v>
      </c>
      <c r="L29" s="101">
        <v>19</v>
      </c>
      <c r="M29" s="101">
        <v>63</v>
      </c>
      <c r="N29" s="101">
        <v>19.600000000000001</v>
      </c>
      <c r="O29" s="101">
        <v>1.5</v>
      </c>
    </row>
    <row r="30" spans="1:15" ht="18" x14ac:dyDescent="0.35">
      <c r="A30" s="217"/>
      <c r="B30" s="217"/>
      <c r="C30" s="217"/>
      <c r="D30" s="52">
        <f t="shared" ref="D30:O30" si="3">SUM(D23:D29)</f>
        <v>27.67</v>
      </c>
      <c r="E30" s="52">
        <f t="shared" si="3"/>
        <v>14.82</v>
      </c>
      <c r="F30" s="52">
        <f t="shared" si="3"/>
        <v>95.3</v>
      </c>
      <c r="G30" s="52">
        <f t="shared" si="3"/>
        <v>653</v>
      </c>
      <c r="H30" s="52">
        <f t="shared" si="3"/>
        <v>0.43000000000000005</v>
      </c>
      <c r="I30" s="52">
        <f t="shared" si="3"/>
        <v>65.03</v>
      </c>
      <c r="J30" s="52">
        <f t="shared" si="3"/>
        <v>10</v>
      </c>
      <c r="K30" s="52">
        <f t="shared" si="3"/>
        <v>6.7700000000000014</v>
      </c>
      <c r="L30" s="52">
        <f t="shared" si="3"/>
        <v>172.5</v>
      </c>
      <c r="M30" s="52">
        <f t="shared" si="3"/>
        <v>538.79999999999995</v>
      </c>
      <c r="N30" s="52">
        <f t="shared" si="3"/>
        <v>192</v>
      </c>
      <c r="O30" s="52">
        <f t="shared" si="3"/>
        <v>10.9</v>
      </c>
    </row>
    <row r="31" spans="1:15" ht="18" x14ac:dyDescent="0.35">
      <c r="A31" s="301" t="s">
        <v>32</v>
      </c>
      <c r="B31" s="301"/>
      <c r="C31" s="301"/>
      <c r="D31" s="301"/>
      <c r="E31" s="301"/>
      <c r="F31" s="301"/>
      <c r="G31" s="301"/>
      <c r="H31" s="217"/>
      <c r="I31" s="217"/>
      <c r="J31" s="217"/>
      <c r="K31" s="217"/>
      <c r="L31" s="217"/>
      <c r="M31" s="217"/>
      <c r="N31" s="217"/>
      <c r="O31" s="217"/>
    </row>
    <row r="32" spans="1:15" ht="38.25" customHeight="1" x14ac:dyDescent="0.3">
      <c r="A32" s="215">
        <v>386</v>
      </c>
      <c r="B32" s="222" t="s">
        <v>85</v>
      </c>
      <c r="C32" s="215">
        <v>200</v>
      </c>
      <c r="D32" s="101">
        <v>5.8</v>
      </c>
      <c r="E32" s="101">
        <v>5</v>
      </c>
      <c r="F32" s="101">
        <v>8.4</v>
      </c>
      <c r="G32" s="101">
        <v>102</v>
      </c>
      <c r="H32" s="101">
        <v>0.04</v>
      </c>
      <c r="I32" s="101">
        <v>0.6</v>
      </c>
      <c r="J32" s="101">
        <v>40</v>
      </c>
      <c r="K32" s="101">
        <v>0</v>
      </c>
      <c r="L32" s="101">
        <v>248</v>
      </c>
      <c r="M32" s="101">
        <v>184</v>
      </c>
      <c r="N32" s="101">
        <v>28</v>
      </c>
      <c r="O32" s="101">
        <v>0.2</v>
      </c>
    </row>
    <row r="33" spans="1:15" ht="18" x14ac:dyDescent="0.35">
      <c r="A33" s="217"/>
      <c r="B33" s="217"/>
      <c r="C33" s="217"/>
      <c r="D33" s="52">
        <f t="shared" ref="D33:O33" si="4">D32</f>
        <v>5.8</v>
      </c>
      <c r="E33" s="52">
        <f t="shared" si="4"/>
        <v>5</v>
      </c>
      <c r="F33" s="52">
        <f t="shared" si="4"/>
        <v>8.4</v>
      </c>
      <c r="G33" s="52">
        <f t="shared" si="4"/>
        <v>102</v>
      </c>
      <c r="H33" s="52">
        <f t="shared" si="4"/>
        <v>0.04</v>
      </c>
      <c r="I33" s="52">
        <f t="shared" si="4"/>
        <v>0.6</v>
      </c>
      <c r="J33" s="52">
        <f t="shared" si="4"/>
        <v>40</v>
      </c>
      <c r="K33" s="52">
        <f t="shared" si="4"/>
        <v>0</v>
      </c>
      <c r="L33" s="52">
        <f t="shared" si="4"/>
        <v>248</v>
      </c>
      <c r="M33" s="52">
        <f t="shared" si="4"/>
        <v>184</v>
      </c>
      <c r="N33" s="52">
        <f t="shared" si="4"/>
        <v>28</v>
      </c>
      <c r="O33" s="52">
        <f t="shared" si="4"/>
        <v>0.2</v>
      </c>
    </row>
    <row r="34" spans="1:15" ht="18" x14ac:dyDescent="0.35">
      <c r="A34" s="217"/>
      <c r="B34" s="217"/>
      <c r="C34" s="217"/>
      <c r="D34" s="52">
        <f t="shared" ref="D34:O34" si="5">D9+D21+D13+D30+D33</f>
        <v>99.45</v>
      </c>
      <c r="E34" s="52">
        <f t="shared" si="5"/>
        <v>81.97</v>
      </c>
      <c r="F34" s="52">
        <f t="shared" si="5"/>
        <v>322.63</v>
      </c>
      <c r="G34" s="52">
        <f t="shared" si="5"/>
        <v>2367</v>
      </c>
      <c r="H34" s="52">
        <f t="shared" si="5"/>
        <v>1.34</v>
      </c>
      <c r="I34" s="52">
        <f t="shared" si="5"/>
        <v>103.63</v>
      </c>
      <c r="J34" s="52">
        <f t="shared" si="5"/>
        <v>318.60000000000002</v>
      </c>
      <c r="K34" s="52">
        <f t="shared" si="5"/>
        <v>15.780000000000001</v>
      </c>
      <c r="L34" s="52">
        <f t="shared" si="5"/>
        <v>1414.5</v>
      </c>
      <c r="M34" s="52">
        <f t="shared" si="5"/>
        <v>1987.2</v>
      </c>
      <c r="N34" s="52">
        <f t="shared" si="5"/>
        <v>499.4</v>
      </c>
      <c r="O34" s="52">
        <f t="shared" si="5"/>
        <v>25.72</v>
      </c>
    </row>
    <row r="35" spans="1:15" ht="18" x14ac:dyDescent="0.35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</row>
    <row r="36" spans="1:15" x14ac:dyDescent="0.3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5" x14ac:dyDescent="0.3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  <c r="N37" s="80"/>
      <c r="O37" s="80"/>
    </row>
    <row r="38" spans="1:15" x14ac:dyDescent="0.3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x14ac:dyDescent="0.3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1:15" x14ac:dyDescent="0.3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1:15" x14ac:dyDescent="0.3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pans="1:15" x14ac:dyDescent="0.3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pans="1:15" x14ac:dyDescent="0.3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1:15" x14ac:dyDescent="0.3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</sheetData>
  <mergeCells count="13">
    <mergeCell ref="L1:O1"/>
    <mergeCell ref="A4:F4"/>
    <mergeCell ref="A3:O3"/>
    <mergeCell ref="A31:G31"/>
    <mergeCell ref="H1:K1"/>
    <mergeCell ref="D1:F1"/>
    <mergeCell ref="A22:G22"/>
    <mergeCell ref="A14:G14"/>
    <mergeCell ref="A10:G10"/>
    <mergeCell ref="C1:C2"/>
    <mergeCell ref="G1:G2"/>
    <mergeCell ref="A1:A2"/>
    <mergeCell ref="B1:B2"/>
  </mergeCells>
  <phoneticPr fontId="9" type="noConversion"/>
  <pageMargins left="0.70866141732283472" right="0.28999999999999998" top="0.74803149606299213" bottom="0.74803149606299213" header="0.31496062992125984" footer="0.31496062992125984"/>
  <pageSetup paperSize="9" scale="65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96" zoomScaleNormal="96" workbookViewId="0">
      <selection sqref="A1:O38"/>
    </sheetView>
  </sheetViews>
  <sheetFormatPr defaultColWidth="9.109375" defaultRowHeight="15.6" x14ac:dyDescent="0.3"/>
  <cols>
    <col min="1" max="1" width="6.6640625" style="54" customWidth="1"/>
    <col min="2" max="2" width="19.109375" style="54" customWidth="1"/>
    <col min="3" max="3" width="8.109375" style="54" customWidth="1"/>
    <col min="4" max="6" width="8.6640625" style="54" customWidth="1"/>
    <col min="7" max="7" width="11" style="54" customWidth="1"/>
    <col min="8" max="8" width="6.44140625" style="54" customWidth="1"/>
    <col min="9" max="9" width="8.109375" style="54" customWidth="1"/>
    <col min="10" max="10" width="10.109375" style="54" customWidth="1"/>
    <col min="11" max="11" width="8.33203125" style="54" customWidth="1"/>
    <col min="12" max="12" width="10.33203125" style="54" customWidth="1"/>
    <col min="13" max="13" width="10" style="54" bestFit="1" customWidth="1"/>
    <col min="14" max="14" width="10" style="54" customWidth="1"/>
    <col min="15" max="15" width="7.33203125" style="54" customWidth="1"/>
    <col min="16" max="16384" width="9.109375" style="54"/>
  </cols>
  <sheetData>
    <row r="1" spans="1:15" ht="18" x14ac:dyDescent="0.3">
      <c r="A1" s="263" t="s">
        <v>0</v>
      </c>
      <c r="B1" s="248" t="s">
        <v>1</v>
      </c>
      <c r="C1" s="248" t="s">
        <v>2</v>
      </c>
      <c r="D1" s="248" t="s">
        <v>3</v>
      </c>
      <c r="E1" s="248"/>
      <c r="F1" s="248"/>
      <c r="G1" s="248" t="s">
        <v>4</v>
      </c>
      <c r="H1" s="248" t="s">
        <v>5</v>
      </c>
      <c r="I1" s="248"/>
      <c r="J1" s="248"/>
      <c r="K1" s="248"/>
      <c r="L1" s="248" t="s">
        <v>6</v>
      </c>
      <c r="M1" s="248"/>
      <c r="N1" s="248"/>
      <c r="O1" s="250"/>
    </row>
    <row r="2" spans="1:15" ht="55.5" customHeight="1" thickBot="1" x14ac:dyDescent="0.35">
      <c r="A2" s="257"/>
      <c r="B2" s="258"/>
      <c r="C2" s="258"/>
      <c r="D2" s="200" t="s">
        <v>7</v>
      </c>
      <c r="E2" s="200" t="s">
        <v>8</v>
      </c>
      <c r="F2" s="200" t="s">
        <v>9</v>
      </c>
      <c r="G2" s="258"/>
      <c r="H2" s="200" t="s">
        <v>42</v>
      </c>
      <c r="I2" s="200" t="s">
        <v>10</v>
      </c>
      <c r="J2" s="200" t="s">
        <v>11</v>
      </c>
      <c r="K2" s="200" t="s">
        <v>12</v>
      </c>
      <c r="L2" s="200" t="s">
        <v>13</v>
      </c>
      <c r="M2" s="200" t="s">
        <v>14</v>
      </c>
      <c r="N2" s="200" t="s">
        <v>15</v>
      </c>
      <c r="O2" s="11" t="s">
        <v>16</v>
      </c>
    </row>
    <row r="3" spans="1:15" ht="17.399999999999999" x14ac:dyDescent="0.3">
      <c r="A3" s="272" t="s">
        <v>55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ht="18" x14ac:dyDescent="0.35">
      <c r="A4" s="262" t="s">
        <v>33</v>
      </c>
      <c r="B4" s="262"/>
      <c r="C4" s="262"/>
      <c r="D4" s="262"/>
      <c r="E4" s="262"/>
      <c r="F4" s="262"/>
      <c r="G4" s="262"/>
      <c r="H4" s="8"/>
      <c r="I4" s="8"/>
      <c r="J4" s="8"/>
      <c r="K4" s="8"/>
      <c r="L4" s="8"/>
      <c r="M4" s="8"/>
      <c r="N4" s="8"/>
      <c r="O4" s="8"/>
    </row>
    <row r="5" spans="1:15" ht="22.5" customHeight="1" x14ac:dyDescent="0.3">
      <c r="A5" s="199">
        <v>211</v>
      </c>
      <c r="B5" s="92" t="s">
        <v>92</v>
      </c>
      <c r="C5" s="199">
        <v>120</v>
      </c>
      <c r="D5" s="101">
        <v>14.2</v>
      </c>
      <c r="E5" s="101">
        <v>23.4</v>
      </c>
      <c r="F5" s="101">
        <v>2</v>
      </c>
      <c r="G5" s="101">
        <v>278</v>
      </c>
      <c r="H5" s="101">
        <v>0.08</v>
      </c>
      <c r="I5" s="101">
        <v>0.2</v>
      </c>
      <c r="J5" s="101">
        <v>290</v>
      </c>
      <c r="K5" s="101">
        <v>0.6</v>
      </c>
      <c r="L5" s="101">
        <v>208</v>
      </c>
      <c r="M5" s="101">
        <v>248</v>
      </c>
      <c r="N5" s="101">
        <v>17.399999999999999</v>
      </c>
      <c r="O5" s="101">
        <v>2.2000000000000002</v>
      </c>
    </row>
    <row r="6" spans="1:15" ht="55.5" customHeight="1" x14ac:dyDescent="0.3">
      <c r="A6" s="95">
        <v>183</v>
      </c>
      <c r="B6" s="15" t="s">
        <v>179</v>
      </c>
      <c r="C6" s="199">
        <v>220</v>
      </c>
      <c r="D6" s="101">
        <v>9.09</v>
      </c>
      <c r="E6" s="101">
        <v>12.9</v>
      </c>
      <c r="F6" s="101">
        <v>45.1</v>
      </c>
      <c r="G6" s="101">
        <v>335</v>
      </c>
      <c r="H6" s="101">
        <v>0.21</v>
      </c>
      <c r="I6" s="101">
        <v>1.6</v>
      </c>
      <c r="J6" s="101">
        <v>65</v>
      </c>
      <c r="K6" s="101">
        <v>0.3</v>
      </c>
      <c r="L6" s="101">
        <v>183</v>
      </c>
      <c r="M6" s="101">
        <v>245</v>
      </c>
      <c r="N6" s="101">
        <v>99.2</v>
      </c>
      <c r="O6" s="101">
        <v>2.9</v>
      </c>
    </row>
    <row r="7" spans="1:15" ht="36" x14ac:dyDescent="0.3">
      <c r="A7" s="199">
        <v>379</v>
      </c>
      <c r="B7" s="92" t="s">
        <v>59</v>
      </c>
      <c r="C7" s="199">
        <v>200</v>
      </c>
      <c r="D7" s="101">
        <v>3.1</v>
      </c>
      <c r="E7" s="101">
        <v>2.7</v>
      </c>
      <c r="F7" s="101">
        <v>15.9</v>
      </c>
      <c r="G7" s="101">
        <v>100</v>
      </c>
      <c r="H7" s="101">
        <v>0.04</v>
      </c>
      <c r="I7" s="101">
        <v>0.1</v>
      </c>
      <c r="J7" s="101">
        <v>20</v>
      </c>
      <c r="K7" s="101">
        <v>0</v>
      </c>
      <c r="L7" s="101">
        <v>125.6</v>
      </c>
      <c r="M7" s="101">
        <v>90</v>
      </c>
      <c r="N7" s="101">
        <v>14</v>
      </c>
      <c r="O7" s="101">
        <v>0.1</v>
      </c>
    </row>
    <row r="8" spans="1:15" ht="18" x14ac:dyDescent="0.3">
      <c r="A8" s="126"/>
      <c r="B8" s="92" t="s">
        <v>130</v>
      </c>
      <c r="C8" s="199">
        <v>60</v>
      </c>
      <c r="D8" s="101">
        <v>4</v>
      </c>
      <c r="E8" s="101">
        <v>0.7</v>
      </c>
      <c r="F8" s="101">
        <v>20</v>
      </c>
      <c r="G8" s="101">
        <v>104</v>
      </c>
      <c r="H8" s="101">
        <v>0.1</v>
      </c>
      <c r="I8" s="101">
        <v>0</v>
      </c>
      <c r="J8" s="101">
        <v>0</v>
      </c>
      <c r="K8" s="101">
        <v>0.8</v>
      </c>
      <c r="L8" s="101">
        <v>21</v>
      </c>
      <c r="M8" s="101">
        <v>95</v>
      </c>
      <c r="N8" s="101">
        <v>28</v>
      </c>
      <c r="O8" s="101">
        <v>2.2999999999999998</v>
      </c>
    </row>
    <row r="9" spans="1:15" ht="36" x14ac:dyDescent="0.3">
      <c r="A9" s="199">
        <v>14</v>
      </c>
      <c r="B9" s="92" t="s">
        <v>21</v>
      </c>
      <c r="C9" s="199">
        <v>10</v>
      </c>
      <c r="D9" s="101">
        <v>0.08</v>
      </c>
      <c r="E9" s="101">
        <v>7.25</v>
      </c>
      <c r="F9" s="101">
        <v>0.13</v>
      </c>
      <c r="G9" s="101">
        <v>66</v>
      </c>
      <c r="H9" s="101">
        <v>0</v>
      </c>
      <c r="I9" s="101">
        <v>0</v>
      </c>
      <c r="J9" s="101">
        <v>40</v>
      </c>
      <c r="K9" s="101">
        <v>0.11</v>
      </c>
      <c r="L9" s="101">
        <v>2.4</v>
      </c>
      <c r="M9" s="101">
        <v>3</v>
      </c>
      <c r="N9" s="101">
        <v>0</v>
      </c>
      <c r="O9" s="101">
        <v>0.02</v>
      </c>
    </row>
    <row r="10" spans="1:15" ht="18" x14ac:dyDescent="0.35">
      <c r="A10" s="201"/>
      <c r="B10" s="201"/>
      <c r="C10" s="201"/>
      <c r="D10" s="52">
        <f>D5+D6+D7+D8+D9</f>
        <v>30.47</v>
      </c>
      <c r="E10" s="52">
        <f t="shared" ref="E10:O10" si="0">E5+E6+E7+E8+E9</f>
        <v>46.95</v>
      </c>
      <c r="F10" s="52">
        <f t="shared" si="0"/>
        <v>83.13</v>
      </c>
      <c r="G10" s="52">
        <f t="shared" si="0"/>
        <v>883</v>
      </c>
      <c r="H10" s="52">
        <f t="shared" si="0"/>
        <v>0.42999999999999994</v>
      </c>
      <c r="I10" s="52">
        <f t="shared" si="0"/>
        <v>1.9000000000000001</v>
      </c>
      <c r="J10" s="52">
        <f t="shared" si="0"/>
        <v>415</v>
      </c>
      <c r="K10" s="52">
        <f t="shared" si="0"/>
        <v>1.81</v>
      </c>
      <c r="L10" s="52">
        <f t="shared" si="0"/>
        <v>540</v>
      </c>
      <c r="M10" s="52">
        <f t="shared" si="0"/>
        <v>681</v>
      </c>
      <c r="N10" s="52">
        <f t="shared" si="0"/>
        <v>158.6</v>
      </c>
      <c r="O10" s="52">
        <f t="shared" si="0"/>
        <v>7.5199999999999987</v>
      </c>
    </row>
    <row r="11" spans="1:15" ht="18" x14ac:dyDescent="0.35">
      <c r="A11" s="305" t="s">
        <v>95</v>
      </c>
      <c r="B11" s="244"/>
      <c r="C11" s="244"/>
      <c r="D11" s="244"/>
      <c r="E11" s="244"/>
      <c r="F11" s="244"/>
      <c r="G11" s="244"/>
      <c r="H11" s="201"/>
      <c r="I11" s="201"/>
      <c r="J11" s="201"/>
      <c r="K11" s="201"/>
      <c r="L11" s="201"/>
      <c r="M11" s="201"/>
      <c r="N11" s="201"/>
      <c r="O11" s="201"/>
    </row>
    <row r="12" spans="1:15" ht="18" x14ac:dyDescent="0.3">
      <c r="A12" s="199">
        <v>389</v>
      </c>
      <c r="B12" s="102" t="s">
        <v>101</v>
      </c>
      <c r="C12" s="199">
        <v>200</v>
      </c>
      <c r="D12" s="101">
        <v>1</v>
      </c>
      <c r="E12" s="101">
        <v>0</v>
      </c>
      <c r="F12" s="101">
        <v>20</v>
      </c>
      <c r="G12" s="101">
        <v>84</v>
      </c>
      <c r="H12" s="101">
        <v>0.02</v>
      </c>
      <c r="I12" s="101">
        <v>4</v>
      </c>
      <c r="J12" s="101">
        <v>0</v>
      </c>
      <c r="K12" s="101">
        <v>0.2</v>
      </c>
      <c r="L12" s="101">
        <v>14</v>
      </c>
      <c r="M12" s="101">
        <v>14</v>
      </c>
      <c r="N12" s="101">
        <v>8</v>
      </c>
      <c r="O12" s="101">
        <v>2.8</v>
      </c>
    </row>
    <row r="13" spans="1:15" ht="18" x14ac:dyDescent="0.3">
      <c r="A13" s="199"/>
      <c r="B13" s="92" t="s">
        <v>26</v>
      </c>
      <c r="C13" s="199">
        <v>30</v>
      </c>
      <c r="D13" s="101">
        <v>3.7</v>
      </c>
      <c r="E13" s="101">
        <v>1.3</v>
      </c>
      <c r="F13" s="199">
        <v>23</v>
      </c>
      <c r="G13" s="199">
        <v>113</v>
      </c>
      <c r="H13" s="199">
        <v>0.06</v>
      </c>
      <c r="I13" s="199">
        <v>0</v>
      </c>
      <c r="J13" s="199">
        <v>0.02</v>
      </c>
      <c r="K13" s="101">
        <v>0</v>
      </c>
      <c r="L13" s="199">
        <v>8.6999999999999993</v>
      </c>
      <c r="M13" s="199">
        <v>32</v>
      </c>
      <c r="N13" s="199">
        <v>6.6</v>
      </c>
      <c r="O13" s="199">
        <v>0.5</v>
      </c>
    </row>
    <row r="14" spans="1:15" ht="20.25" customHeight="1" x14ac:dyDescent="0.35">
      <c r="A14" s="201"/>
      <c r="B14" s="201"/>
      <c r="C14" s="201"/>
      <c r="D14" s="52">
        <f>D12+D13</f>
        <v>4.7</v>
      </c>
      <c r="E14" s="52">
        <f t="shared" ref="E14:O14" si="1">E12+E13</f>
        <v>1.3</v>
      </c>
      <c r="F14" s="52">
        <f t="shared" si="1"/>
        <v>43</v>
      </c>
      <c r="G14" s="52">
        <f t="shared" si="1"/>
        <v>197</v>
      </c>
      <c r="H14" s="52">
        <f t="shared" si="1"/>
        <v>0.08</v>
      </c>
      <c r="I14" s="52">
        <f t="shared" si="1"/>
        <v>4</v>
      </c>
      <c r="J14" s="52">
        <f t="shared" si="1"/>
        <v>0.02</v>
      </c>
      <c r="K14" s="52">
        <f t="shared" si="1"/>
        <v>0.2</v>
      </c>
      <c r="L14" s="52">
        <f t="shared" si="1"/>
        <v>22.7</v>
      </c>
      <c r="M14" s="52">
        <f t="shared" si="1"/>
        <v>46</v>
      </c>
      <c r="N14" s="52">
        <f t="shared" si="1"/>
        <v>14.6</v>
      </c>
      <c r="O14" s="52">
        <f t="shared" si="1"/>
        <v>3.3</v>
      </c>
    </row>
    <row r="15" spans="1:15" ht="18" x14ac:dyDescent="0.35">
      <c r="A15" s="244" t="s">
        <v>34</v>
      </c>
      <c r="B15" s="244"/>
      <c r="C15" s="244"/>
      <c r="D15" s="244"/>
      <c r="E15" s="244"/>
      <c r="F15" s="244"/>
      <c r="G15" s="244"/>
      <c r="H15" s="201"/>
      <c r="I15" s="201"/>
      <c r="J15" s="201"/>
      <c r="K15" s="201"/>
      <c r="L15" s="201"/>
      <c r="M15" s="201"/>
      <c r="N15" s="201"/>
      <c r="O15" s="201"/>
    </row>
    <row r="16" spans="1:15" ht="38.25" customHeight="1" x14ac:dyDescent="0.3">
      <c r="A16" s="199">
        <v>102</v>
      </c>
      <c r="B16" s="92" t="s">
        <v>156</v>
      </c>
      <c r="C16" s="199">
        <v>250</v>
      </c>
      <c r="D16" s="101">
        <v>5.4</v>
      </c>
      <c r="E16" s="101">
        <v>5.3</v>
      </c>
      <c r="F16" s="101">
        <v>16.5</v>
      </c>
      <c r="G16" s="103">
        <v>148</v>
      </c>
      <c r="H16" s="101" t="s">
        <v>157</v>
      </c>
      <c r="I16" s="101">
        <v>5.7</v>
      </c>
      <c r="J16" s="101">
        <v>0</v>
      </c>
      <c r="K16" s="101">
        <v>0</v>
      </c>
      <c r="L16" s="101">
        <v>42.5</v>
      </c>
      <c r="M16" s="101">
        <v>88</v>
      </c>
      <c r="N16" s="101">
        <v>35.5</v>
      </c>
      <c r="O16" s="101">
        <v>2</v>
      </c>
    </row>
    <row r="17" spans="1:15" ht="36.75" customHeight="1" x14ac:dyDescent="0.3">
      <c r="A17" s="199" t="s">
        <v>97</v>
      </c>
      <c r="B17" s="92" t="s">
        <v>106</v>
      </c>
      <c r="C17" s="199">
        <v>105</v>
      </c>
      <c r="D17" s="101">
        <v>8.6999999999999993</v>
      </c>
      <c r="E17" s="101">
        <v>11.5</v>
      </c>
      <c r="F17" s="101">
        <v>11</v>
      </c>
      <c r="G17" s="101">
        <v>186</v>
      </c>
      <c r="H17" s="101">
        <v>0.05</v>
      </c>
      <c r="I17" s="101">
        <v>0.3</v>
      </c>
      <c r="J17" s="101">
        <v>18.399999999999999</v>
      </c>
      <c r="K17" s="101">
        <v>2.6</v>
      </c>
      <c r="L17" s="101">
        <v>35.5</v>
      </c>
      <c r="M17" s="101">
        <v>88</v>
      </c>
      <c r="N17" s="101">
        <v>15.4</v>
      </c>
      <c r="O17" s="101">
        <v>5.3</v>
      </c>
    </row>
    <row r="18" spans="1:15" ht="37.5" customHeight="1" x14ac:dyDescent="0.3">
      <c r="A18" s="199">
        <v>321</v>
      </c>
      <c r="B18" s="94" t="s">
        <v>66</v>
      </c>
      <c r="C18" s="199">
        <v>200</v>
      </c>
      <c r="D18" s="101">
        <v>4</v>
      </c>
      <c r="E18" s="101">
        <v>6.4</v>
      </c>
      <c r="F18" s="101">
        <v>18.8</v>
      </c>
      <c r="G18" s="101">
        <v>150</v>
      </c>
      <c r="H18" s="101">
        <v>0.04</v>
      </c>
      <c r="I18" s="101">
        <v>34</v>
      </c>
      <c r="J18" s="101">
        <v>0</v>
      </c>
      <c r="K18" s="101">
        <v>3.4</v>
      </c>
      <c r="L18" s="101">
        <v>111</v>
      </c>
      <c r="M18" s="101">
        <v>80</v>
      </c>
      <c r="N18" s="101">
        <v>41</v>
      </c>
      <c r="O18" s="101">
        <v>1.6</v>
      </c>
    </row>
    <row r="19" spans="1:15" ht="58.5" customHeight="1" x14ac:dyDescent="0.3">
      <c r="A19" s="95">
        <v>40</v>
      </c>
      <c r="B19" s="92" t="s">
        <v>118</v>
      </c>
      <c r="C19" s="199">
        <v>100</v>
      </c>
      <c r="D19" s="101">
        <v>2.7</v>
      </c>
      <c r="E19" s="101">
        <v>7</v>
      </c>
      <c r="F19" s="101">
        <v>9.5</v>
      </c>
      <c r="G19" s="101">
        <v>113</v>
      </c>
      <c r="H19" s="101">
        <v>0.09</v>
      </c>
      <c r="I19" s="101">
        <v>8.3000000000000007</v>
      </c>
      <c r="J19" s="101">
        <v>19.8</v>
      </c>
      <c r="K19" s="101">
        <v>2.8</v>
      </c>
      <c r="L19" s="101">
        <v>19.5</v>
      </c>
      <c r="M19" s="101">
        <v>65.2</v>
      </c>
      <c r="N19" s="101">
        <v>24</v>
      </c>
      <c r="O19" s="101">
        <v>0.9</v>
      </c>
    </row>
    <row r="20" spans="1:15" ht="36" x14ac:dyDescent="0.3">
      <c r="A20" s="95">
        <v>349</v>
      </c>
      <c r="B20" s="15" t="s">
        <v>107</v>
      </c>
      <c r="C20" s="199">
        <v>200</v>
      </c>
      <c r="D20" s="101">
        <v>0.6</v>
      </c>
      <c r="E20" s="101">
        <v>0.08</v>
      </c>
      <c r="F20" s="101">
        <v>32</v>
      </c>
      <c r="G20" s="101">
        <v>132</v>
      </c>
      <c r="H20" s="101">
        <v>0.01</v>
      </c>
      <c r="I20" s="101">
        <v>0.6</v>
      </c>
      <c r="J20" s="101">
        <v>0</v>
      </c>
      <c r="K20" s="101">
        <v>0.4</v>
      </c>
      <c r="L20" s="101">
        <v>32</v>
      </c>
      <c r="M20" s="101">
        <v>23</v>
      </c>
      <c r="N20" s="101">
        <v>17.399999999999999</v>
      </c>
      <c r="O20" s="101">
        <v>0.7</v>
      </c>
    </row>
    <row r="21" spans="1:15" ht="18" x14ac:dyDescent="0.3">
      <c r="A21" s="199"/>
      <c r="B21" s="92" t="s">
        <v>141</v>
      </c>
      <c r="C21" s="199">
        <v>50</v>
      </c>
      <c r="D21" s="101">
        <v>3.3</v>
      </c>
      <c r="E21" s="101">
        <v>0.6</v>
      </c>
      <c r="F21" s="101">
        <v>16.7</v>
      </c>
      <c r="G21" s="101">
        <v>87</v>
      </c>
      <c r="H21" s="101">
        <v>0.09</v>
      </c>
      <c r="I21" s="101">
        <v>0</v>
      </c>
      <c r="J21" s="101">
        <v>0</v>
      </c>
      <c r="K21" s="101">
        <v>0.7</v>
      </c>
      <c r="L21" s="101">
        <v>18</v>
      </c>
      <c r="M21" s="101">
        <v>79</v>
      </c>
      <c r="N21" s="101">
        <v>24</v>
      </c>
      <c r="O21" s="101">
        <v>2</v>
      </c>
    </row>
    <row r="22" spans="1:15" ht="21" customHeight="1" x14ac:dyDescent="0.3">
      <c r="A22" s="199"/>
      <c r="B22" s="92" t="s">
        <v>22</v>
      </c>
      <c r="C22" s="199">
        <v>40</v>
      </c>
      <c r="D22" s="101">
        <v>3.4</v>
      </c>
      <c r="E22" s="101">
        <v>0.5</v>
      </c>
      <c r="F22" s="101">
        <v>16</v>
      </c>
      <c r="G22" s="101">
        <v>80</v>
      </c>
      <c r="H22" s="101">
        <v>7.0000000000000007E-2</v>
      </c>
      <c r="I22" s="101">
        <v>0</v>
      </c>
      <c r="J22" s="101">
        <v>0</v>
      </c>
      <c r="K22" s="101">
        <v>0.5</v>
      </c>
      <c r="L22" s="101">
        <v>19</v>
      </c>
      <c r="M22" s="101">
        <v>62.8</v>
      </c>
      <c r="N22" s="101">
        <v>20</v>
      </c>
      <c r="O22" s="101">
        <v>1.5</v>
      </c>
    </row>
    <row r="23" spans="1:15" ht="20.25" customHeight="1" x14ac:dyDescent="0.3">
      <c r="A23" s="126">
        <v>338</v>
      </c>
      <c r="B23" s="104" t="s">
        <v>193</v>
      </c>
      <c r="C23" s="199">
        <v>200</v>
      </c>
      <c r="D23" s="199">
        <v>0.8</v>
      </c>
      <c r="E23" s="199">
        <v>0.8</v>
      </c>
      <c r="F23" s="199">
        <v>19.600000000000001</v>
      </c>
      <c r="G23" s="199">
        <v>94</v>
      </c>
      <c r="H23" s="199">
        <v>0.06</v>
      </c>
      <c r="I23" s="199">
        <v>20</v>
      </c>
      <c r="J23" s="199">
        <v>0</v>
      </c>
      <c r="K23" s="199">
        <v>0.4</v>
      </c>
      <c r="L23" s="199">
        <v>32</v>
      </c>
      <c r="M23" s="199">
        <v>22</v>
      </c>
      <c r="N23" s="199">
        <v>18</v>
      </c>
      <c r="O23" s="199">
        <v>4.4000000000000004</v>
      </c>
    </row>
    <row r="24" spans="1:15" ht="18" x14ac:dyDescent="0.35">
      <c r="A24" s="226"/>
      <c r="B24" s="201"/>
      <c r="C24" s="201"/>
      <c r="D24" s="52">
        <f t="shared" ref="D24:O24" si="2">SUM(D16:D23)</f>
        <v>28.900000000000002</v>
      </c>
      <c r="E24" s="52">
        <f t="shared" si="2"/>
        <v>32.18</v>
      </c>
      <c r="F24" s="52">
        <f t="shared" si="2"/>
        <v>140.1</v>
      </c>
      <c r="G24" s="52">
        <f t="shared" si="2"/>
        <v>990</v>
      </c>
      <c r="H24" s="52">
        <f t="shared" si="2"/>
        <v>0.41000000000000003</v>
      </c>
      <c r="I24" s="52">
        <f t="shared" si="2"/>
        <v>68.900000000000006</v>
      </c>
      <c r="J24" s="52">
        <f t="shared" si="2"/>
        <v>38.200000000000003</v>
      </c>
      <c r="K24" s="52">
        <f t="shared" si="2"/>
        <v>10.8</v>
      </c>
      <c r="L24" s="52">
        <f t="shared" si="2"/>
        <v>309.5</v>
      </c>
      <c r="M24" s="52">
        <f t="shared" si="2"/>
        <v>508</v>
      </c>
      <c r="N24" s="52">
        <f t="shared" si="2"/>
        <v>195.3</v>
      </c>
      <c r="O24" s="52">
        <f t="shared" si="2"/>
        <v>18.399999999999999</v>
      </c>
    </row>
    <row r="25" spans="1:15" ht="18" x14ac:dyDescent="0.35">
      <c r="A25" s="244" t="s">
        <v>27</v>
      </c>
      <c r="B25" s="244"/>
      <c r="C25" s="244"/>
      <c r="D25" s="244"/>
      <c r="E25" s="244"/>
      <c r="F25" s="244"/>
      <c r="G25" s="244"/>
      <c r="H25" s="201"/>
      <c r="I25" s="201"/>
      <c r="J25" s="201"/>
      <c r="K25" s="201"/>
      <c r="L25" s="201"/>
      <c r="M25" s="201"/>
      <c r="N25" s="201"/>
      <c r="O25" s="201"/>
    </row>
    <row r="26" spans="1:15" ht="74.25" customHeight="1" x14ac:dyDescent="0.3">
      <c r="A26" s="199">
        <v>21</v>
      </c>
      <c r="B26" s="92" t="s">
        <v>180</v>
      </c>
      <c r="C26" s="199">
        <v>100</v>
      </c>
      <c r="D26" s="101">
        <v>0.8</v>
      </c>
      <c r="E26" s="101">
        <v>5</v>
      </c>
      <c r="F26" s="101">
        <v>2.5</v>
      </c>
      <c r="G26" s="101">
        <v>59</v>
      </c>
      <c r="H26" s="101">
        <v>0.1</v>
      </c>
      <c r="I26" s="101">
        <v>4.0999999999999996</v>
      </c>
      <c r="J26" s="101">
        <v>0</v>
      </c>
      <c r="K26" s="101">
        <v>0.3</v>
      </c>
      <c r="L26" s="101">
        <v>23.7</v>
      </c>
      <c r="M26" s="101">
        <v>23</v>
      </c>
      <c r="N26" s="101">
        <v>13.3</v>
      </c>
      <c r="O26" s="101">
        <v>0.6</v>
      </c>
    </row>
    <row r="27" spans="1:15" ht="67.5" customHeight="1" x14ac:dyDescent="0.3">
      <c r="A27" s="95">
        <v>259</v>
      </c>
      <c r="B27" s="15" t="s">
        <v>181</v>
      </c>
      <c r="C27" s="199">
        <v>240</v>
      </c>
      <c r="D27" s="101">
        <v>17</v>
      </c>
      <c r="E27" s="101">
        <v>24.8</v>
      </c>
      <c r="F27" s="101">
        <v>27</v>
      </c>
      <c r="G27" s="101">
        <v>525</v>
      </c>
      <c r="H27" s="101">
        <v>0.16</v>
      </c>
      <c r="I27" s="101">
        <v>9.1999999999999993</v>
      </c>
      <c r="J27" s="101">
        <v>0</v>
      </c>
      <c r="K27" s="101">
        <v>4.2</v>
      </c>
      <c r="L27" s="101">
        <v>39.299999999999997</v>
      </c>
      <c r="M27" s="101">
        <v>247</v>
      </c>
      <c r="N27" s="101">
        <v>58</v>
      </c>
      <c r="O27" s="101">
        <v>4</v>
      </c>
    </row>
    <row r="28" spans="1:15" ht="21.75" customHeight="1" x14ac:dyDescent="0.3">
      <c r="A28" s="199">
        <v>376</v>
      </c>
      <c r="B28" s="92" t="s">
        <v>20</v>
      </c>
      <c r="C28" s="199" t="s">
        <v>19</v>
      </c>
      <c r="D28" s="101">
        <v>7.0000000000000007E-2</v>
      </c>
      <c r="E28" s="101">
        <v>0.02</v>
      </c>
      <c r="F28" s="101">
        <v>15</v>
      </c>
      <c r="G28" s="101">
        <v>60</v>
      </c>
      <c r="H28" s="101">
        <v>0</v>
      </c>
      <c r="I28" s="101">
        <v>0.03</v>
      </c>
      <c r="J28" s="101">
        <v>0</v>
      </c>
      <c r="K28" s="101">
        <v>0.01</v>
      </c>
      <c r="L28" s="101">
        <v>11</v>
      </c>
      <c r="M28" s="101">
        <v>2.8</v>
      </c>
      <c r="N28" s="101">
        <v>1.4</v>
      </c>
      <c r="O28" s="101">
        <v>0.2</v>
      </c>
    </row>
    <row r="29" spans="1:15" ht="18" x14ac:dyDescent="0.3">
      <c r="A29" s="199"/>
      <c r="B29" s="92" t="s">
        <v>141</v>
      </c>
      <c r="C29" s="199">
        <v>40</v>
      </c>
      <c r="D29" s="101">
        <v>2.6</v>
      </c>
      <c r="E29" s="101">
        <v>0.5</v>
      </c>
      <c r="F29" s="101">
        <v>13.3</v>
      </c>
      <c r="G29" s="101">
        <v>70</v>
      </c>
      <c r="H29" s="101">
        <v>7.0000000000000007E-2</v>
      </c>
      <c r="I29" s="101">
        <v>0</v>
      </c>
      <c r="J29" s="101">
        <v>0</v>
      </c>
      <c r="K29" s="101">
        <v>0.56000000000000005</v>
      </c>
      <c r="L29" s="101">
        <v>14</v>
      </c>
      <c r="M29" s="101">
        <v>63</v>
      </c>
      <c r="N29" s="101">
        <v>18.8</v>
      </c>
      <c r="O29" s="101">
        <v>1.5</v>
      </c>
    </row>
    <row r="30" spans="1:15" ht="21" customHeight="1" x14ac:dyDescent="0.3">
      <c r="A30" s="199"/>
      <c r="B30" s="92" t="s">
        <v>22</v>
      </c>
      <c r="C30" s="199">
        <v>40</v>
      </c>
      <c r="D30" s="101">
        <v>3.4</v>
      </c>
      <c r="E30" s="101">
        <v>0.5</v>
      </c>
      <c r="F30" s="101">
        <v>16</v>
      </c>
      <c r="G30" s="101">
        <v>80</v>
      </c>
      <c r="H30" s="101">
        <v>7.0000000000000007E-2</v>
      </c>
      <c r="I30" s="101">
        <v>0</v>
      </c>
      <c r="J30" s="101">
        <v>0</v>
      </c>
      <c r="K30" s="101">
        <v>0.56000000000000005</v>
      </c>
      <c r="L30" s="101">
        <v>19</v>
      </c>
      <c r="M30" s="101">
        <v>63</v>
      </c>
      <c r="N30" s="101">
        <v>19.600000000000001</v>
      </c>
      <c r="O30" s="101">
        <v>1.5</v>
      </c>
    </row>
    <row r="31" spans="1:15" ht="18" x14ac:dyDescent="0.35">
      <c r="A31" s="201"/>
      <c r="B31" s="201"/>
      <c r="C31" s="201"/>
      <c r="D31" s="52">
        <f>D26+D27+D28+D29+D30</f>
        <v>23.87</v>
      </c>
      <c r="E31" s="52">
        <f t="shared" ref="E31:O31" si="3">E26+E27+E28+E29+E30</f>
        <v>30.82</v>
      </c>
      <c r="F31" s="52">
        <f t="shared" si="3"/>
        <v>73.8</v>
      </c>
      <c r="G31" s="52">
        <f t="shared" si="3"/>
        <v>794</v>
      </c>
      <c r="H31" s="52">
        <f t="shared" si="3"/>
        <v>0.4</v>
      </c>
      <c r="I31" s="52">
        <f t="shared" si="3"/>
        <v>13.329999999999998</v>
      </c>
      <c r="J31" s="52">
        <f t="shared" si="3"/>
        <v>0</v>
      </c>
      <c r="K31" s="52">
        <f t="shared" si="3"/>
        <v>5.6300000000000008</v>
      </c>
      <c r="L31" s="52">
        <f t="shared" si="3"/>
        <v>107</v>
      </c>
      <c r="M31" s="52">
        <f t="shared" si="3"/>
        <v>398.8</v>
      </c>
      <c r="N31" s="52">
        <f t="shared" si="3"/>
        <v>111.1</v>
      </c>
      <c r="O31" s="52">
        <f t="shared" si="3"/>
        <v>7.8</v>
      </c>
    </row>
    <row r="32" spans="1:15" ht="18" x14ac:dyDescent="0.35">
      <c r="A32" s="244" t="s">
        <v>32</v>
      </c>
      <c r="B32" s="244"/>
      <c r="C32" s="244"/>
      <c r="D32" s="244"/>
      <c r="E32" s="244"/>
      <c r="F32" s="244"/>
      <c r="G32" s="244"/>
      <c r="H32" s="201"/>
      <c r="I32" s="201"/>
      <c r="J32" s="201"/>
      <c r="K32" s="201"/>
      <c r="L32" s="201"/>
      <c r="M32" s="201"/>
      <c r="N32" s="201"/>
      <c r="O32" s="201"/>
    </row>
    <row r="33" spans="1:15" ht="36" customHeight="1" x14ac:dyDescent="0.3">
      <c r="A33" s="199">
        <v>386</v>
      </c>
      <c r="B33" s="92" t="s">
        <v>86</v>
      </c>
      <c r="C33" s="199">
        <v>200</v>
      </c>
      <c r="D33" s="101">
        <v>5.8</v>
      </c>
      <c r="E33" s="101">
        <v>5</v>
      </c>
      <c r="F33" s="101">
        <v>8.4</v>
      </c>
      <c r="G33" s="101">
        <v>102</v>
      </c>
      <c r="H33" s="101">
        <v>0.04</v>
      </c>
      <c r="I33" s="101">
        <v>0.6</v>
      </c>
      <c r="J33" s="101">
        <v>40</v>
      </c>
      <c r="K33" s="101">
        <v>0</v>
      </c>
      <c r="L33" s="101">
        <v>248</v>
      </c>
      <c r="M33" s="101">
        <v>184</v>
      </c>
      <c r="N33" s="101">
        <v>28</v>
      </c>
      <c r="O33" s="101">
        <v>0.2</v>
      </c>
    </row>
    <row r="34" spans="1:15" ht="18" x14ac:dyDescent="0.35">
      <c r="A34" s="201"/>
      <c r="B34" s="201"/>
      <c r="C34" s="201"/>
      <c r="D34" s="52">
        <f t="shared" ref="D34:O34" si="4">D33</f>
        <v>5.8</v>
      </c>
      <c r="E34" s="52">
        <f t="shared" si="4"/>
        <v>5</v>
      </c>
      <c r="F34" s="52">
        <f t="shared" si="4"/>
        <v>8.4</v>
      </c>
      <c r="G34" s="52">
        <f t="shared" si="4"/>
        <v>102</v>
      </c>
      <c r="H34" s="52">
        <f t="shared" si="4"/>
        <v>0.04</v>
      </c>
      <c r="I34" s="52">
        <f t="shared" si="4"/>
        <v>0.6</v>
      </c>
      <c r="J34" s="52">
        <f t="shared" si="4"/>
        <v>40</v>
      </c>
      <c r="K34" s="52">
        <f t="shared" si="4"/>
        <v>0</v>
      </c>
      <c r="L34" s="52">
        <f t="shared" si="4"/>
        <v>248</v>
      </c>
      <c r="M34" s="52">
        <f t="shared" si="4"/>
        <v>184</v>
      </c>
      <c r="N34" s="52">
        <f t="shared" si="4"/>
        <v>28</v>
      </c>
      <c r="O34" s="52">
        <f t="shared" si="4"/>
        <v>0.2</v>
      </c>
    </row>
    <row r="35" spans="1:15" ht="18" x14ac:dyDescent="0.35">
      <c r="A35" s="201"/>
      <c r="B35" s="201"/>
      <c r="C35" s="201"/>
      <c r="D35" s="52">
        <f t="shared" ref="D35:O35" si="5">D10+D24+D14+D31+D34</f>
        <v>93.740000000000009</v>
      </c>
      <c r="E35" s="52">
        <f t="shared" si="5"/>
        <v>116.25</v>
      </c>
      <c r="F35" s="52">
        <f t="shared" si="5"/>
        <v>348.43</v>
      </c>
      <c r="G35" s="52">
        <f t="shared" si="5"/>
        <v>2966</v>
      </c>
      <c r="H35" s="52">
        <f t="shared" si="5"/>
        <v>1.3599999999999999</v>
      </c>
      <c r="I35" s="52">
        <f t="shared" si="5"/>
        <v>88.73</v>
      </c>
      <c r="J35" s="52">
        <f t="shared" si="5"/>
        <v>493.21999999999997</v>
      </c>
      <c r="K35" s="52">
        <f t="shared" si="5"/>
        <v>18.440000000000001</v>
      </c>
      <c r="L35" s="52">
        <f t="shared" si="5"/>
        <v>1227.2</v>
      </c>
      <c r="M35" s="52">
        <f t="shared" si="5"/>
        <v>1817.8</v>
      </c>
      <c r="N35" s="52">
        <f t="shared" si="5"/>
        <v>507.6</v>
      </c>
      <c r="O35" s="52">
        <f t="shared" si="5"/>
        <v>37.22</v>
      </c>
    </row>
    <row r="36" spans="1:15" ht="18" x14ac:dyDescent="0.3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ht="18" x14ac:dyDescent="0.3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ht="18" x14ac:dyDescent="0.3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5" ht="18" x14ac:dyDescent="0.3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</sheetData>
  <mergeCells count="13">
    <mergeCell ref="A32:G32"/>
    <mergeCell ref="A11:G11"/>
    <mergeCell ref="A25:G25"/>
    <mergeCell ref="A15:G15"/>
    <mergeCell ref="L1:O1"/>
    <mergeCell ref="A4:G4"/>
    <mergeCell ref="A1:A2"/>
    <mergeCell ref="B1:B2"/>
    <mergeCell ref="C1:C2"/>
    <mergeCell ref="D1:F1"/>
    <mergeCell ref="G1:G2"/>
    <mergeCell ref="H1:K1"/>
    <mergeCell ref="A3:O3"/>
  </mergeCells>
  <phoneticPr fontId="9" type="noConversion"/>
  <pageMargins left="0.70866141732283472" right="0.28000000000000003" top="0.74803149606299213" bottom="0.74803149606299213" header="0.31496062992125984" footer="0.31496062992125984"/>
  <pageSetup paperSize="9" scale="65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6" zoomScaleNormal="86" workbookViewId="0">
      <selection sqref="A1:O38"/>
    </sheetView>
  </sheetViews>
  <sheetFormatPr defaultColWidth="9.109375" defaultRowHeight="15.6" x14ac:dyDescent="0.3"/>
  <cols>
    <col min="1" max="1" width="10.88671875" style="54" customWidth="1"/>
    <col min="2" max="2" width="20.6640625" style="54" customWidth="1"/>
    <col min="3" max="3" width="6.6640625" style="54" customWidth="1"/>
    <col min="4" max="4" width="8.33203125" style="54" customWidth="1"/>
    <col min="5" max="5" width="8.5546875" style="54" customWidth="1"/>
    <col min="6" max="6" width="8.6640625" style="54" customWidth="1"/>
    <col min="7" max="7" width="10.33203125" style="54" customWidth="1"/>
    <col min="8" max="8" width="7.44140625" style="54" bestFit="1" customWidth="1"/>
    <col min="9" max="9" width="10" style="54" bestFit="1" customWidth="1"/>
    <col min="10" max="10" width="9" style="54" customWidth="1"/>
    <col min="11" max="11" width="7.44140625" style="54" customWidth="1"/>
    <col min="12" max="12" width="8.44140625" style="54" customWidth="1"/>
    <col min="13" max="13" width="8.88671875" style="54" customWidth="1"/>
    <col min="14" max="15" width="8.6640625" style="54" customWidth="1"/>
    <col min="16" max="16384" width="9.109375" style="54"/>
  </cols>
  <sheetData>
    <row r="1" spans="1:15" ht="18" x14ac:dyDescent="0.3">
      <c r="A1" s="263" t="s">
        <v>0</v>
      </c>
      <c r="B1" s="248" t="s">
        <v>1</v>
      </c>
      <c r="C1" s="248" t="s">
        <v>2</v>
      </c>
      <c r="D1" s="248" t="s">
        <v>3</v>
      </c>
      <c r="E1" s="248"/>
      <c r="F1" s="248"/>
      <c r="G1" s="248" t="s">
        <v>4</v>
      </c>
      <c r="H1" s="248" t="s">
        <v>5</v>
      </c>
      <c r="I1" s="248"/>
      <c r="J1" s="248"/>
      <c r="K1" s="248"/>
      <c r="L1" s="248" t="s">
        <v>6</v>
      </c>
      <c r="M1" s="248"/>
      <c r="N1" s="248"/>
      <c r="O1" s="250"/>
    </row>
    <row r="2" spans="1:15" ht="54" customHeight="1" thickBot="1" x14ac:dyDescent="0.35">
      <c r="A2" s="257"/>
      <c r="B2" s="258"/>
      <c r="C2" s="258"/>
      <c r="D2" s="200" t="s">
        <v>7</v>
      </c>
      <c r="E2" s="200" t="s">
        <v>8</v>
      </c>
      <c r="F2" s="200" t="s">
        <v>9</v>
      </c>
      <c r="G2" s="258"/>
      <c r="H2" s="200" t="s">
        <v>42</v>
      </c>
      <c r="I2" s="200" t="s">
        <v>10</v>
      </c>
      <c r="J2" s="200" t="s">
        <v>11</v>
      </c>
      <c r="K2" s="200" t="s">
        <v>12</v>
      </c>
      <c r="L2" s="200" t="s">
        <v>13</v>
      </c>
      <c r="M2" s="200" t="s">
        <v>14</v>
      </c>
      <c r="N2" s="200" t="s">
        <v>15</v>
      </c>
      <c r="O2" s="11" t="s">
        <v>16</v>
      </c>
    </row>
    <row r="3" spans="1:15" ht="18" thickBot="1" x14ac:dyDescent="0.35">
      <c r="A3" s="259" t="s">
        <v>56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1"/>
    </row>
    <row r="4" spans="1:15" ht="17.399999999999999" x14ac:dyDescent="0.3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8" x14ac:dyDescent="0.35">
      <c r="A5" s="262" t="s">
        <v>33</v>
      </c>
      <c r="B5" s="262"/>
      <c r="C5" s="262"/>
      <c r="D5" s="262"/>
      <c r="E5" s="262"/>
      <c r="F5" s="262"/>
      <c r="G5" s="262"/>
      <c r="H5" s="8"/>
      <c r="I5" s="8"/>
      <c r="J5" s="8"/>
      <c r="K5" s="8"/>
      <c r="L5" s="8"/>
      <c r="M5" s="8"/>
      <c r="N5" s="8"/>
      <c r="O5" s="8"/>
    </row>
    <row r="6" spans="1:15" ht="45" customHeight="1" x14ac:dyDescent="0.3">
      <c r="A6" s="95">
        <v>181</v>
      </c>
      <c r="B6" s="94" t="s">
        <v>182</v>
      </c>
      <c r="C6" s="199">
        <v>220</v>
      </c>
      <c r="D6" s="101">
        <v>6.1</v>
      </c>
      <c r="E6" s="101">
        <v>10.7</v>
      </c>
      <c r="F6" s="101">
        <v>42.3</v>
      </c>
      <c r="G6" s="101">
        <v>291</v>
      </c>
      <c r="H6" s="101">
        <v>0.08</v>
      </c>
      <c r="I6" s="101">
        <v>1.1000000000000001</v>
      </c>
      <c r="J6" s="101">
        <v>58</v>
      </c>
      <c r="K6" s="101">
        <v>0.5</v>
      </c>
      <c r="L6" s="101">
        <v>134</v>
      </c>
      <c r="M6" s="101">
        <v>118</v>
      </c>
      <c r="N6" s="101">
        <v>20</v>
      </c>
      <c r="O6" s="101">
        <v>0.5</v>
      </c>
    </row>
    <row r="7" spans="1:15" ht="28.5" customHeight="1" x14ac:dyDescent="0.3">
      <c r="A7" s="199">
        <v>382</v>
      </c>
      <c r="B7" s="92" t="s">
        <v>24</v>
      </c>
      <c r="C7" s="199">
        <v>200</v>
      </c>
      <c r="D7" s="101">
        <v>4</v>
      </c>
      <c r="E7" s="101">
        <v>3.5</v>
      </c>
      <c r="F7" s="101">
        <v>17.5</v>
      </c>
      <c r="G7" s="101">
        <v>118</v>
      </c>
      <c r="H7" s="101">
        <v>0.05</v>
      </c>
      <c r="I7" s="101">
        <v>1.5</v>
      </c>
      <c r="J7" s="101">
        <v>24.4</v>
      </c>
      <c r="K7" s="101">
        <v>0.1</v>
      </c>
      <c r="L7" s="101">
        <v>152</v>
      </c>
      <c r="M7" s="101">
        <v>124.6</v>
      </c>
      <c r="N7" s="101">
        <v>21</v>
      </c>
      <c r="O7" s="101">
        <v>0.4</v>
      </c>
    </row>
    <row r="8" spans="1:15" ht="18" x14ac:dyDescent="0.3">
      <c r="A8" s="126"/>
      <c r="B8" s="92" t="s">
        <v>130</v>
      </c>
      <c r="C8" s="199">
        <v>60</v>
      </c>
      <c r="D8" s="101">
        <v>4</v>
      </c>
      <c r="E8" s="101">
        <v>0.7</v>
      </c>
      <c r="F8" s="101">
        <v>20</v>
      </c>
      <c r="G8" s="101">
        <v>104</v>
      </c>
      <c r="H8" s="101">
        <v>0.1</v>
      </c>
      <c r="I8" s="101">
        <v>0</v>
      </c>
      <c r="J8" s="101">
        <v>0</v>
      </c>
      <c r="K8" s="101">
        <v>0.8</v>
      </c>
      <c r="L8" s="101">
        <v>21</v>
      </c>
      <c r="M8" s="101">
        <v>95</v>
      </c>
      <c r="N8" s="101">
        <v>28</v>
      </c>
      <c r="O8" s="101">
        <v>2.2999999999999998</v>
      </c>
    </row>
    <row r="9" spans="1:15" ht="21" customHeight="1" x14ac:dyDescent="0.3">
      <c r="A9" s="95">
        <v>15</v>
      </c>
      <c r="B9" s="94" t="s">
        <v>28</v>
      </c>
      <c r="C9" s="199">
        <v>20</v>
      </c>
      <c r="D9" s="101">
        <v>5.3</v>
      </c>
      <c r="E9" s="101">
        <v>5.3</v>
      </c>
      <c r="F9" s="101">
        <v>0</v>
      </c>
      <c r="G9" s="101">
        <v>68</v>
      </c>
      <c r="H9" s="101">
        <v>6.0000000000000001E-3</v>
      </c>
      <c r="I9" s="101">
        <v>0.14000000000000001</v>
      </c>
      <c r="J9" s="101">
        <v>42</v>
      </c>
      <c r="K9" s="101">
        <v>0.08</v>
      </c>
      <c r="L9" s="101">
        <v>200</v>
      </c>
      <c r="M9" s="101">
        <v>120</v>
      </c>
      <c r="N9" s="101">
        <v>11</v>
      </c>
      <c r="O9" s="101">
        <v>0.14000000000000001</v>
      </c>
    </row>
    <row r="10" spans="1:15" ht="24.75" customHeight="1" x14ac:dyDescent="0.3">
      <c r="A10" s="199">
        <v>14</v>
      </c>
      <c r="B10" s="92" t="s">
        <v>21</v>
      </c>
      <c r="C10" s="199">
        <v>10</v>
      </c>
      <c r="D10" s="101">
        <v>0.08</v>
      </c>
      <c r="E10" s="101">
        <v>7.25</v>
      </c>
      <c r="F10" s="101">
        <v>0.13</v>
      </c>
      <c r="G10" s="101">
        <v>66</v>
      </c>
      <c r="H10" s="101">
        <v>0</v>
      </c>
      <c r="I10" s="101">
        <v>0</v>
      </c>
      <c r="J10" s="101">
        <v>40</v>
      </c>
      <c r="K10" s="101">
        <v>0.11</v>
      </c>
      <c r="L10" s="101">
        <v>2.4</v>
      </c>
      <c r="M10" s="101">
        <v>3</v>
      </c>
      <c r="N10" s="101">
        <v>0</v>
      </c>
      <c r="O10" s="101">
        <v>0.02</v>
      </c>
    </row>
    <row r="11" spans="1:15" ht="18" x14ac:dyDescent="0.35">
      <c r="A11" s="201"/>
      <c r="B11" s="201"/>
      <c r="C11" s="201"/>
      <c r="D11" s="52">
        <f>D6+D7+D8+D9+D10</f>
        <v>19.479999999999997</v>
      </c>
      <c r="E11" s="52">
        <f t="shared" ref="E11:O11" si="0">E6+E7+E8+E9+E10</f>
        <v>27.45</v>
      </c>
      <c r="F11" s="52">
        <f t="shared" si="0"/>
        <v>79.929999999999993</v>
      </c>
      <c r="G11" s="52">
        <f t="shared" si="0"/>
        <v>647</v>
      </c>
      <c r="H11" s="52">
        <f t="shared" si="0"/>
        <v>0.23600000000000002</v>
      </c>
      <c r="I11" s="52">
        <f t="shared" si="0"/>
        <v>2.74</v>
      </c>
      <c r="J11" s="52">
        <f t="shared" si="0"/>
        <v>164.4</v>
      </c>
      <c r="K11" s="52">
        <f t="shared" si="0"/>
        <v>1.59</v>
      </c>
      <c r="L11" s="52">
        <f t="shared" si="0"/>
        <v>509.4</v>
      </c>
      <c r="M11" s="52">
        <f t="shared" si="0"/>
        <v>460.6</v>
      </c>
      <c r="N11" s="52">
        <f t="shared" si="0"/>
        <v>80</v>
      </c>
      <c r="O11" s="52">
        <f t="shared" si="0"/>
        <v>3.36</v>
      </c>
    </row>
    <row r="12" spans="1:15" ht="18" x14ac:dyDescent="0.35">
      <c r="A12" s="244" t="s">
        <v>45</v>
      </c>
      <c r="B12" s="244"/>
      <c r="C12" s="244"/>
      <c r="D12" s="244"/>
      <c r="E12" s="244"/>
      <c r="F12" s="244"/>
      <c r="G12" s="244"/>
      <c r="H12" s="201"/>
      <c r="I12" s="201"/>
      <c r="J12" s="201"/>
      <c r="K12" s="201"/>
      <c r="L12" s="201"/>
      <c r="M12" s="201"/>
      <c r="N12" s="201"/>
      <c r="O12" s="201"/>
    </row>
    <row r="13" spans="1:15" ht="21" customHeight="1" x14ac:dyDescent="0.3">
      <c r="A13" s="126">
        <v>338</v>
      </c>
      <c r="B13" s="104" t="s">
        <v>193</v>
      </c>
      <c r="C13" s="199">
        <v>200</v>
      </c>
      <c r="D13" s="199">
        <v>0.8</v>
      </c>
      <c r="E13" s="199">
        <v>0.8</v>
      </c>
      <c r="F13" s="199">
        <v>19.600000000000001</v>
      </c>
      <c r="G13" s="199">
        <v>94</v>
      </c>
      <c r="H13" s="199">
        <v>0.06</v>
      </c>
      <c r="I13" s="199">
        <v>20</v>
      </c>
      <c r="J13" s="199">
        <v>0</v>
      </c>
      <c r="K13" s="199">
        <v>0.4</v>
      </c>
      <c r="L13" s="199">
        <v>32</v>
      </c>
      <c r="M13" s="199">
        <v>22</v>
      </c>
      <c r="N13" s="199">
        <v>18</v>
      </c>
      <c r="O13" s="199">
        <v>4.4000000000000004</v>
      </c>
    </row>
    <row r="14" spans="1:15" ht="16.5" customHeight="1" x14ac:dyDescent="0.35">
      <c r="A14" s="201"/>
      <c r="B14" s="201"/>
      <c r="C14" s="201"/>
      <c r="D14" s="52">
        <f t="shared" ref="D14:O14" si="1">SUM(D13)</f>
        <v>0.8</v>
      </c>
      <c r="E14" s="52">
        <f t="shared" si="1"/>
        <v>0.8</v>
      </c>
      <c r="F14" s="52">
        <f t="shared" si="1"/>
        <v>19.600000000000001</v>
      </c>
      <c r="G14" s="52">
        <f t="shared" si="1"/>
        <v>94</v>
      </c>
      <c r="H14" s="52">
        <f t="shared" si="1"/>
        <v>0.06</v>
      </c>
      <c r="I14" s="52">
        <f t="shared" si="1"/>
        <v>20</v>
      </c>
      <c r="J14" s="52">
        <f t="shared" si="1"/>
        <v>0</v>
      </c>
      <c r="K14" s="52">
        <f t="shared" si="1"/>
        <v>0.4</v>
      </c>
      <c r="L14" s="52">
        <f t="shared" si="1"/>
        <v>32</v>
      </c>
      <c r="M14" s="52">
        <f t="shared" si="1"/>
        <v>22</v>
      </c>
      <c r="N14" s="52">
        <f t="shared" si="1"/>
        <v>18</v>
      </c>
      <c r="O14" s="52">
        <f t="shared" si="1"/>
        <v>4.4000000000000004</v>
      </c>
    </row>
    <row r="15" spans="1:15" ht="32.25" customHeight="1" x14ac:dyDescent="0.35">
      <c r="A15" s="244" t="s">
        <v>39</v>
      </c>
      <c r="B15" s="244"/>
      <c r="C15" s="244"/>
      <c r="D15" s="244"/>
      <c r="E15" s="244"/>
      <c r="F15" s="244"/>
      <c r="G15" s="244"/>
      <c r="H15" s="201"/>
      <c r="I15" s="201"/>
      <c r="J15" s="201"/>
      <c r="K15" s="201"/>
      <c r="L15" s="201"/>
      <c r="M15" s="201"/>
      <c r="N15" s="201"/>
      <c r="O15" s="201"/>
    </row>
    <row r="16" spans="1:15" ht="38.25" customHeight="1" x14ac:dyDescent="0.3">
      <c r="A16" s="199">
        <v>67</v>
      </c>
      <c r="B16" s="92" t="s">
        <v>176</v>
      </c>
      <c r="C16" s="199">
        <v>100</v>
      </c>
      <c r="D16" s="101">
        <v>1.4</v>
      </c>
      <c r="E16" s="101">
        <v>10</v>
      </c>
      <c r="F16" s="101">
        <v>7.2</v>
      </c>
      <c r="G16" s="101">
        <v>125</v>
      </c>
      <c r="H16" s="101">
        <v>0.04</v>
      </c>
      <c r="I16" s="101">
        <v>9.6</v>
      </c>
      <c r="J16" s="101">
        <v>0</v>
      </c>
      <c r="K16" s="101">
        <v>4.5</v>
      </c>
      <c r="L16" s="101">
        <v>31.2</v>
      </c>
      <c r="M16" s="101">
        <v>43.2</v>
      </c>
      <c r="N16" s="101">
        <v>19.5</v>
      </c>
      <c r="O16" s="101">
        <v>0.8</v>
      </c>
    </row>
    <row r="17" spans="1:15" ht="45" customHeight="1" x14ac:dyDescent="0.3">
      <c r="A17" s="95">
        <v>102</v>
      </c>
      <c r="B17" s="94" t="s">
        <v>40</v>
      </c>
      <c r="C17" s="199">
        <v>250</v>
      </c>
      <c r="D17" s="101">
        <v>5.4</v>
      </c>
      <c r="E17" s="101">
        <v>5.3</v>
      </c>
      <c r="F17" s="101">
        <v>16.5</v>
      </c>
      <c r="G17" s="101">
        <v>231</v>
      </c>
      <c r="H17" s="101">
        <v>0.15</v>
      </c>
      <c r="I17" s="101">
        <v>5.7</v>
      </c>
      <c r="J17" s="101">
        <v>0</v>
      </c>
      <c r="K17" s="101">
        <v>2.2000000000000002</v>
      </c>
      <c r="L17" s="101">
        <v>42.5</v>
      </c>
      <c r="M17" s="101">
        <v>87.5</v>
      </c>
      <c r="N17" s="101">
        <v>35.5</v>
      </c>
      <c r="O17" s="101">
        <v>2</v>
      </c>
    </row>
    <row r="18" spans="1:15" ht="41.25" customHeight="1" x14ac:dyDescent="0.3">
      <c r="A18" s="15" t="s">
        <v>41</v>
      </c>
      <c r="B18" s="94" t="s">
        <v>183</v>
      </c>
      <c r="C18" s="199">
        <v>270</v>
      </c>
      <c r="D18" s="101">
        <v>17.7</v>
      </c>
      <c r="E18" s="101">
        <v>14.5</v>
      </c>
      <c r="F18" s="101">
        <v>29.9</v>
      </c>
      <c r="G18" s="101">
        <v>311</v>
      </c>
      <c r="H18" s="101">
        <v>0.1</v>
      </c>
      <c r="I18" s="101">
        <v>24.2</v>
      </c>
      <c r="J18" s="101">
        <v>47.3</v>
      </c>
      <c r="K18" s="101">
        <v>0.9</v>
      </c>
      <c r="L18" s="101">
        <v>142</v>
      </c>
      <c r="M18" s="101">
        <v>218</v>
      </c>
      <c r="N18" s="101">
        <v>58.3</v>
      </c>
      <c r="O18" s="101">
        <v>2</v>
      </c>
    </row>
    <row r="19" spans="1:15" ht="26.25" customHeight="1" x14ac:dyDescent="0.3">
      <c r="A19" s="199">
        <v>359</v>
      </c>
      <c r="B19" s="92" t="s">
        <v>119</v>
      </c>
      <c r="C19" s="199">
        <v>200</v>
      </c>
      <c r="D19" s="101">
        <v>0.2</v>
      </c>
      <c r="E19" s="101">
        <v>0</v>
      </c>
      <c r="F19" s="101">
        <v>39.4</v>
      </c>
      <c r="G19" s="101">
        <v>160</v>
      </c>
      <c r="H19" s="101">
        <v>0.01</v>
      </c>
      <c r="I19" s="101">
        <v>2.4</v>
      </c>
      <c r="J19" s="101">
        <v>0</v>
      </c>
      <c r="K19" s="101">
        <v>0.4</v>
      </c>
      <c r="L19" s="101">
        <v>11.2</v>
      </c>
      <c r="M19" s="101">
        <v>18.399999999999999</v>
      </c>
      <c r="N19" s="101">
        <v>7.2</v>
      </c>
      <c r="O19" s="101">
        <v>0.1</v>
      </c>
    </row>
    <row r="20" spans="1:15" ht="27" customHeight="1" x14ac:dyDescent="0.3">
      <c r="A20" s="199"/>
      <c r="B20" s="92" t="s">
        <v>141</v>
      </c>
      <c r="C20" s="199">
        <v>50</v>
      </c>
      <c r="D20" s="101">
        <v>3.3</v>
      </c>
      <c r="E20" s="101">
        <v>0.6</v>
      </c>
      <c r="F20" s="101">
        <v>16.7</v>
      </c>
      <c r="G20" s="101">
        <v>87</v>
      </c>
      <c r="H20" s="101">
        <v>0.09</v>
      </c>
      <c r="I20" s="101">
        <v>0</v>
      </c>
      <c r="J20" s="101">
        <v>0</v>
      </c>
      <c r="K20" s="101">
        <v>0.7</v>
      </c>
      <c r="L20" s="101">
        <v>18</v>
      </c>
      <c r="M20" s="101">
        <v>79</v>
      </c>
      <c r="N20" s="101">
        <v>24</v>
      </c>
      <c r="O20" s="101">
        <v>2</v>
      </c>
    </row>
    <row r="21" spans="1:15" ht="19.5" customHeight="1" x14ac:dyDescent="0.3">
      <c r="A21" s="199"/>
      <c r="B21" s="92" t="s">
        <v>22</v>
      </c>
      <c r="C21" s="199">
        <v>40</v>
      </c>
      <c r="D21" s="101">
        <v>3.4</v>
      </c>
      <c r="E21" s="101">
        <v>0.5</v>
      </c>
      <c r="F21" s="101">
        <v>16</v>
      </c>
      <c r="G21" s="101">
        <v>80</v>
      </c>
      <c r="H21" s="101">
        <v>7.0000000000000007E-2</v>
      </c>
      <c r="I21" s="101">
        <v>0</v>
      </c>
      <c r="J21" s="101">
        <v>0</v>
      </c>
      <c r="K21" s="101">
        <v>0.5</v>
      </c>
      <c r="L21" s="101">
        <v>19</v>
      </c>
      <c r="M21" s="101">
        <v>62.8</v>
      </c>
      <c r="N21" s="101">
        <v>20</v>
      </c>
      <c r="O21" s="101">
        <v>1.5</v>
      </c>
    </row>
    <row r="22" spans="1:15" ht="18" x14ac:dyDescent="0.35">
      <c r="A22" s="201"/>
      <c r="B22" s="201"/>
      <c r="C22" s="201"/>
      <c r="D22" s="52">
        <f t="shared" ref="D22:O22" si="2">D16+D17+D18+D19+D20+D21</f>
        <v>31.4</v>
      </c>
      <c r="E22" s="52">
        <f t="shared" si="2"/>
        <v>30.900000000000002</v>
      </c>
      <c r="F22" s="52">
        <f t="shared" si="2"/>
        <v>125.7</v>
      </c>
      <c r="G22" s="52">
        <f t="shared" si="2"/>
        <v>994</v>
      </c>
      <c r="H22" s="52">
        <f t="shared" si="2"/>
        <v>0.46</v>
      </c>
      <c r="I22" s="52">
        <f t="shared" si="2"/>
        <v>41.9</v>
      </c>
      <c r="J22" s="52">
        <f t="shared" si="2"/>
        <v>47.3</v>
      </c>
      <c r="K22" s="52">
        <f t="shared" si="2"/>
        <v>9.1999999999999993</v>
      </c>
      <c r="L22" s="52">
        <f t="shared" si="2"/>
        <v>263.89999999999998</v>
      </c>
      <c r="M22" s="52">
        <f t="shared" si="2"/>
        <v>508.9</v>
      </c>
      <c r="N22" s="52">
        <f t="shared" si="2"/>
        <v>164.5</v>
      </c>
      <c r="O22" s="52">
        <f t="shared" si="2"/>
        <v>8.3999999999999986</v>
      </c>
    </row>
    <row r="23" spans="1:15" ht="18" x14ac:dyDescent="0.35">
      <c r="A23" s="244" t="s">
        <v>27</v>
      </c>
      <c r="B23" s="244"/>
      <c r="C23" s="244"/>
      <c r="D23" s="244"/>
      <c r="E23" s="244"/>
      <c r="F23" s="244"/>
      <c r="G23" s="244"/>
      <c r="H23" s="201"/>
      <c r="I23" s="201"/>
      <c r="J23" s="201"/>
      <c r="K23" s="201"/>
      <c r="L23" s="201"/>
      <c r="M23" s="201"/>
      <c r="N23" s="201"/>
      <c r="O23" s="201"/>
    </row>
    <row r="24" spans="1:15" ht="22.5" customHeight="1" x14ac:dyDescent="0.3">
      <c r="A24" s="199">
        <v>243</v>
      </c>
      <c r="B24" s="37" t="s">
        <v>205</v>
      </c>
      <c r="C24" s="103">
        <v>55</v>
      </c>
      <c r="D24" s="101">
        <v>5.7</v>
      </c>
      <c r="E24" s="101">
        <v>12.7</v>
      </c>
      <c r="F24" s="101">
        <v>0.7</v>
      </c>
      <c r="G24" s="101">
        <v>141</v>
      </c>
      <c r="H24" s="101">
        <v>0.02</v>
      </c>
      <c r="I24" s="101">
        <v>0</v>
      </c>
      <c r="J24" s="101">
        <v>20</v>
      </c>
      <c r="K24" s="101">
        <v>0.2</v>
      </c>
      <c r="L24" s="101">
        <v>14</v>
      </c>
      <c r="M24" s="101">
        <v>67</v>
      </c>
      <c r="N24" s="101">
        <v>8</v>
      </c>
      <c r="O24" s="101">
        <v>0.9</v>
      </c>
    </row>
    <row r="25" spans="1:15" ht="26.25" customHeight="1" x14ac:dyDescent="0.3">
      <c r="A25" s="199">
        <v>203</v>
      </c>
      <c r="B25" s="102" t="s">
        <v>70</v>
      </c>
      <c r="C25" s="199">
        <v>105</v>
      </c>
      <c r="D25" s="101">
        <v>3.8</v>
      </c>
      <c r="E25" s="101">
        <v>4.05</v>
      </c>
      <c r="F25" s="101">
        <v>21.3</v>
      </c>
      <c r="G25" s="101">
        <v>137</v>
      </c>
      <c r="H25" s="101">
        <v>0.04</v>
      </c>
      <c r="I25" s="101">
        <v>0</v>
      </c>
      <c r="J25" s="101">
        <v>20</v>
      </c>
      <c r="K25" s="101">
        <v>0.5</v>
      </c>
      <c r="L25" s="101">
        <v>8.5</v>
      </c>
      <c r="M25" s="101">
        <v>26.3</v>
      </c>
      <c r="N25" s="101">
        <v>5.7</v>
      </c>
      <c r="O25" s="101">
        <v>0.5</v>
      </c>
    </row>
    <row r="26" spans="1:15" ht="22.5" customHeight="1" x14ac:dyDescent="0.3">
      <c r="A26" s="199" t="s">
        <v>112</v>
      </c>
      <c r="B26" s="92" t="s">
        <v>80</v>
      </c>
      <c r="C26" s="199">
        <v>50</v>
      </c>
      <c r="D26" s="101">
        <v>1.3</v>
      </c>
      <c r="E26" s="101">
        <v>3.6</v>
      </c>
      <c r="F26" s="101">
        <v>7.2</v>
      </c>
      <c r="G26" s="101">
        <v>66</v>
      </c>
      <c r="H26" s="101">
        <v>0.01</v>
      </c>
      <c r="I26" s="101">
        <v>2.2999999999999998</v>
      </c>
      <c r="J26" s="101">
        <v>0</v>
      </c>
      <c r="K26" s="101">
        <v>7.5</v>
      </c>
      <c r="L26" s="101">
        <v>45</v>
      </c>
      <c r="M26" s="101">
        <v>27.9</v>
      </c>
      <c r="N26" s="101">
        <v>9</v>
      </c>
      <c r="O26" s="101">
        <v>0.3</v>
      </c>
    </row>
    <row r="27" spans="1:15" ht="59.25" customHeight="1" x14ac:dyDescent="0.3">
      <c r="A27" s="112">
        <v>218</v>
      </c>
      <c r="B27" s="113" t="s">
        <v>184</v>
      </c>
      <c r="C27" s="199">
        <v>210</v>
      </c>
      <c r="D27" s="101">
        <v>28.4</v>
      </c>
      <c r="E27" s="101">
        <v>15.29</v>
      </c>
      <c r="F27" s="101">
        <v>43.5</v>
      </c>
      <c r="G27" s="101">
        <v>425.25</v>
      </c>
      <c r="H27" s="101">
        <v>0.09</v>
      </c>
      <c r="I27" s="101">
        <v>0.68</v>
      </c>
      <c r="J27" s="101">
        <v>102.37</v>
      </c>
      <c r="K27" s="101">
        <v>0.56000000000000005</v>
      </c>
      <c r="L27" s="114">
        <v>277.39</v>
      </c>
      <c r="M27" s="101">
        <v>321.64999999999998</v>
      </c>
      <c r="N27" s="101">
        <v>41.3</v>
      </c>
      <c r="O27" s="101">
        <v>0.72</v>
      </c>
    </row>
    <row r="28" spans="1:15" ht="21" customHeight="1" x14ac:dyDescent="0.3">
      <c r="A28" s="199">
        <v>376</v>
      </c>
      <c r="B28" s="92" t="s">
        <v>20</v>
      </c>
      <c r="C28" s="199" t="s">
        <v>19</v>
      </c>
      <c r="D28" s="101">
        <v>7.0000000000000007E-2</v>
      </c>
      <c r="E28" s="101">
        <v>0.02</v>
      </c>
      <c r="F28" s="101">
        <v>15</v>
      </c>
      <c r="G28" s="101">
        <v>60</v>
      </c>
      <c r="H28" s="101">
        <v>0</v>
      </c>
      <c r="I28" s="101">
        <v>0.03</v>
      </c>
      <c r="J28" s="101">
        <v>0</v>
      </c>
      <c r="K28" s="101">
        <v>0</v>
      </c>
      <c r="L28" s="101">
        <v>11</v>
      </c>
      <c r="M28" s="101">
        <v>2.8</v>
      </c>
      <c r="N28" s="101">
        <v>1.4</v>
      </c>
      <c r="O28" s="101">
        <v>0.2</v>
      </c>
    </row>
    <row r="29" spans="1:15" ht="20.25" customHeight="1" x14ac:dyDescent="0.3">
      <c r="A29" s="199"/>
      <c r="B29" s="92" t="s">
        <v>141</v>
      </c>
      <c r="C29" s="199">
        <v>40</v>
      </c>
      <c r="D29" s="101">
        <v>2.6</v>
      </c>
      <c r="E29" s="101">
        <v>0.5</v>
      </c>
      <c r="F29" s="101">
        <v>13.3</v>
      </c>
      <c r="G29" s="101">
        <v>70</v>
      </c>
      <c r="H29" s="101">
        <v>7.0000000000000007E-2</v>
      </c>
      <c r="I29" s="101">
        <v>0</v>
      </c>
      <c r="J29" s="101">
        <v>0</v>
      </c>
      <c r="K29" s="101">
        <v>0.56000000000000005</v>
      </c>
      <c r="L29" s="101">
        <v>14</v>
      </c>
      <c r="M29" s="101">
        <v>63</v>
      </c>
      <c r="N29" s="101">
        <v>18.8</v>
      </c>
      <c r="O29" s="101">
        <v>1.5</v>
      </c>
    </row>
    <row r="30" spans="1:15" ht="21" customHeight="1" x14ac:dyDescent="0.3">
      <c r="A30" s="199"/>
      <c r="B30" s="92" t="s">
        <v>22</v>
      </c>
      <c r="C30" s="199">
        <v>40</v>
      </c>
      <c r="D30" s="101">
        <v>3.4</v>
      </c>
      <c r="E30" s="101">
        <v>0.5</v>
      </c>
      <c r="F30" s="101">
        <v>16</v>
      </c>
      <c r="G30" s="101">
        <v>80</v>
      </c>
      <c r="H30" s="101">
        <v>7.0000000000000007E-2</v>
      </c>
      <c r="I30" s="101">
        <v>0</v>
      </c>
      <c r="J30" s="101">
        <v>0</v>
      </c>
      <c r="K30" s="101">
        <v>0.56000000000000005</v>
      </c>
      <c r="L30" s="101">
        <v>19</v>
      </c>
      <c r="M30" s="101">
        <v>63</v>
      </c>
      <c r="N30" s="101">
        <v>19.600000000000001</v>
      </c>
      <c r="O30" s="101">
        <v>1.5</v>
      </c>
    </row>
    <row r="31" spans="1:15" ht="18" x14ac:dyDescent="0.35">
      <c r="A31" s="201"/>
      <c r="B31" s="24"/>
      <c r="C31" s="201"/>
      <c r="D31" s="52">
        <f t="shared" ref="D31:O31" si="3">SUM(D24:D30)</f>
        <v>45.27</v>
      </c>
      <c r="E31" s="52">
        <f t="shared" si="3"/>
        <v>36.660000000000004</v>
      </c>
      <c r="F31" s="52">
        <f t="shared" si="3"/>
        <v>117</v>
      </c>
      <c r="G31" s="52">
        <f t="shared" si="3"/>
        <v>979.25</v>
      </c>
      <c r="H31" s="52">
        <f t="shared" si="3"/>
        <v>0.3</v>
      </c>
      <c r="I31" s="52">
        <f t="shared" si="3"/>
        <v>3.01</v>
      </c>
      <c r="J31" s="52">
        <f t="shared" si="3"/>
        <v>142.37</v>
      </c>
      <c r="K31" s="52">
        <f t="shared" si="3"/>
        <v>9.8800000000000008</v>
      </c>
      <c r="L31" s="52">
        <f t="shared" si="3"/>
        <v>388.89</v>
      </c>
      <c r="M31" s="52">
        <f t="shared" si="3"/>
        <v>571.65</v>
      </c>
      <c r="N31" s="52">
        <f t="shared" si="3"/>
        <v>103.80000000000001</v>
      </c>
      <c r="O31" s="52">
        <f t="shared" si="3"/>
        <v>5.62</v>
      </c>
    </row>
    <row r="32" spans="1:15" ht="18" x14ac:dyDescent="0.35">
      <c r="A32" s="244" t="s">
        <v>32</v>
      </c>
      <c r="B32" s="244"/>
      <c r="C32" s="244"/>
      <c r="D32" s="244"/>
      <c r="E32" s="244"/>
      <c r="F32" s="244"/>
      <c r="G32" s="244"/>
      <c r="H32" s="201"/>
      <c r="I32" s="201"/>
      <c r="J32" s="201"/>
      <c r="K32" s="201"/>
      <c r="L32" s="201"/>
      <c r="M32" s="201"/>
      <c r="N32" s="201"/>
      <c r="O32" s="201"/>
    </row>
    <row r="33" spans="1:15" ht="21" customHeight="1" x14ac:dyDescent="0.3">
      <c r="A33" s="199">
        <v>349</v>
      </c>
      <c r="B33" s="92" t="s">
        <v>116</v>
      </c>
      <c r="C33" s="199">
        <v>200</v>
      </c>
      <c r="D33" s="101">
        <v>0.6</v>
      </c>
      <c r="E33" s="101">
        <v>0.08</v>
      </c>
      <c r="F33" s="101">
        <v>32</v>
      </c>
      <c r="G33" s="101">
        <v>132</v>
      </c>
      <c r="H33" s="101">
        <v>0.01</v>
      </c>
      <c r="I33" s="101">
        <v>0.6</v>
      </c>
      <c r="J33" s="101">
        <v>0</v>
      </c>
      <c r="K33" s="101">
        <v>0.4</v>
      </c>
      <c r="L33" s="101">
        <v>32</v>
      </c>
      <c r="M33" s="101">
        <v>23</v>
      </c>
      <c r="N33" s="101">
        <v>17</v>
      </c>
      <c r="O33" s="101">
        <v>0.6</v>
      </c>
    </row>
    <row r="34" spans="1:15" ht="18.75" customHeight="1" x14ac:dyDescent="0.3">
      <c r="A34" s="199"/>
      <c r="B34" s="92" t="s">
        <v>104</v>
      </c>
      <c r="C34" s="199">
        <v>30</v>
      </c>
      <c r="D34" s="101">
        <v>3.7</v>
      </c>
      <c r="E34" s="101">
        <v>1.3</v>
      </c>
      <c r="F34" s="101">
        <v>23</v>
      </c>
      <c r="G34" s="101">
        <v>113</v>
      </c>
      <c r="H34" s="101">
        <v>0.03</v>
      </c>
      <c r="I34" s="101">
        <v>0</v>
      </c>
      <c r="J34" s="101">
        <v>0.02</v>
      </c>
      <c r="K34" s="101">
        <v>0.2</v>
      </c>
      <c r="L34" s="101">
        <v>8.6</v>
      </c>
      <c r="M34" s="101">
        <v>32</v>
      </c>
      <c r="N34" s="101">
        <v>6.6</v>
      </c>
      <c r="O34" s="101">
        <v>0.5</v>
      </c>
    </row>
    <row r="35" spans="1:15" ht="18" x14ac:dyDescent="0.35">
      <c r="A35" s="201"/>
      <c r="B35" s="201"/>
      <c r="C35" s="201"/>
      <c r="D35" s="52">
        <f t="shared" ref="D35:O35" si="4">D33+D34</f>
        <v>4.3</v>
      </c>
      <c r="E35" s="52">
        <f t="shared" si="4"/>
        <v>1.3800000000000001</v>
      </c>
      <c r="F35" s="52">
        <f t="shared" si="4"/>
        <v>55</v>
      </c>
      <c r="G35" s="52">
        <f t="shared" si="4"/>
        <v>245</v>
      </c>
      <c r="H35" s="52">
        <f t="shared" si="4"/>
        <v>0.04</v>
      </c>
      <c r="I35" s="52">
        <f t="shared" si="4"/>
        <v>0.6</v>
      </c>
      <c r="J35" s="52">
        <f t="shared" si="4"/>
        <v>0.02</v>
      </c>
      <c r="K35" s="52">
        <f t="shared" si="4"/>
        <v>0.60000000000000009</v>
      </c>
      <c r="L35" s="52">
        <f t="shared" si="4"/>
        <v>40.6</v>
      </c>
      <c r="M35" s="52">
        <f t="shared" si="4"/>
        <v>55</v>
      </c>
      <c r="N35" s="52">
        <f t="shared" si="4"/>
        <v>23.6</v>
      </c>
      <c r="O35" s="52">
        <f t="shared" si="4"/>
        <v>1.1000000000000001</v>
      </c>
    </row>
    <row r="36" spans="1:15" ht="18" x14ac:dyDescent="0.35">
      <c r="A36" s="201"/>
      <c r="B36" s="201"/>
      <c r="C36" s="201"/>
      <c r="D36" s="52">
        <f t="shared" ref="D36:O36" si="5">D11+D22+D14+D31+D35</f>
        <v>101.24999999999999</v>
      </c>
      <c r="E36" s="52">
        <f t="shared" si="5"/>
        <v>97.19</v>
      </c>
      <c r="F36" s="52">
        <f t="shared" si="5"/>
        <v>397.23</v>
      </c>
      <c r="G36" s="52">
        <f t="shared" si="5"/>
        <v>2959.25</v>
      </c>
      <c r="H36" s="52">
        <f t="shared" si="5"/>
        <v>1.0960000000000001</v>
      </c>
      <c r="I36" s="52">
        <f t="shared" si="5"/>
        <v>68.25</v>
      </c>
      <c r="J36" s="52">
        <f t="shared" si="5"/>
        <v>354.09</v>
      </c>
      <c r="K36" s="52">
        <f t="shared" si="5"/>
        <v>21.67</v>
      </c>
      <c r="L36" s="52">
        <f t="shared" si="5"/>
        <v>1234.79</v>
      </c>
      <c r="M36" s="52">
        <f t="shared" si="5"/>
        <v>1618.15</v>
      </c>
      <c r="N36" s="52">
        <f t="shared" si="5"/>
        <v>389.90000000000003</v>
      </c>
      <c r="O36" s="52">
        <f t="shared" si="5"/>
        <v>22.88</v>
      </c>
    </row>
    <row r="37" spans="1:15" ht="18" x14ac:dyDescent="0.3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ht="18" x14ac:dyDescent="0.3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5" x14ac:dyDescent="0.3">
      <c r="F39" s="80"/>
    </row>
  </sheetData>
  <mergeCells count="13">
    <mergeCell ref="A23:G23"/>
    <mergeCell ref="A12:G12"/>
    <mergeCell ref="A32:G32"/>
    <mergeCell ref="A3:O3"/>
    <mergeCell ref="L1:O1"/>
    <mergeCell ref="H1:K1"/>
    <mergeCell ref="A5:G5"/>
    <mergeCell ref="A15:G15"/>
    <mergeCell ref="A1:A2"/>
    <mergeCell ref="B1:B2"/>
    <mergeCell ref="C1:C2"/>
    <mergeCell ref="D1:F1"/>
    <mergeCell ref="G1:G2"/>
  </mergeCells>
  <phoneticPr fontId="9" type="noConversion"/>
  <pageMargins left="0.70866141732283472" right="0.24" top="0.74803149606299213" bottom="0.74803149606299213" header="0.31496062992125984" footer="0.31496062992125984"/>
  <pageSetup paperSize="9" scale="65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20" zoomScale="80" zoomScaleNormal="80" workbookViewId="0">
      <selection sqref="A1:O36"/>
    </sheetView>
  </sheetViews>
  <sheetFormatPr defaultRowHeight="14.4" x14ac:dyDescent="0.3"/>
  <cols>
    <col min="1" max="1" width="7" customWidth="1"/>
    <col min="2" max="2" width="20.33203125" customWidth="1"/>
    <col min="3" max="3" width="7.33203125" customWidth="1"/>
    <col min="4" max="4" width="8.109375" customWidth="1"/>
    <col min="5" max="6" width="8.88671875" customWidth="1"/>
    <col min="7" max="7" width="9.44140625" customWidth="1"/>
    <col min="8" max="8" width="8" customWidth="1"/>
    <col min="9" max="9" width="8.88671875" customWidth="1"/>
    <col min="10" max="10" width="8.33203125" customWidth="1"/>
    <col min="11" max="11" width="7.6640625" customWidth="1"/>
    <col min="12" max="12" width="9.44140625" customWidth="1"/>
    <col min="13" max="13" width="9.33203125" customWidth="1"/>
    <col min="14" max="14" width="9.6640625" customWidth="1"/>
    <col min="15" max="15" width="8.6640625" customWidth="1"/>
  </cols>
  <sheetData>
    <row r="1" spans="1:15" ht="18" x14ac:dyDescent="0.3">
      <c r="A1" s="263" t="s">
        <v>0</v>
      </c>
      <c r="B1" s="248" t="s">
        <v>1</v>
      </c>
      <c r="C1" s="248" t="s">
        <v>2</v>
      </c>
      <c r="D1" s="248" t="s">
        <v>3</v>
      </c>
      <c r="E1" s="248"/>
      <c r="F1" s="248"/>
      <c r="G1" s="248" t="s">
        <v>4</v>
      </c>
      <c r="H1" s="248" t="s">
        <v>5</v>
      </c>
      <c r="I1" s="248"/>
      <c r="J1" s="248"/>
      <c r="K1" s="248"/>
      <c r="L1" s="248" t="s">
        <v>6</v>
      </c>
      <c r="M1" s="248"/>
      <c r="N1" s="248"/>
      <c r="O1" s="250"/>
    </row>
    <row r="2" spans="1:15" ht="56.25" customHeight="1" thickBot="1" x14ac:dyDescent="0.35">
      <c r="A2" s="257"/>
      <c r="B2" s="258"/>
      <c r="C2" s="258"/>
      <c r="D2" s="10" t="s">
        <v>7</v>
      </c>
      <c r="E2" s="10" t="s">
        <v>8</v>
      </c>
      <c r="F2" s="10" t="s">
        <v>9</v>
      </c>
      <c r="G2" s="258"/>
      <c r="H2" s="10" t="s">
        <v>42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1" t="s">
        <v>16</v>
      </c>
    </row>
    <row r="3" spans="1:15" ht="18" thickBot="1" x14ac:dyDescent="0.35">
      <c r="A3" s="259" t="s">
        <v>57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1"/>
    </row>
    <row r="4" spans="1:15" ht="18" x14ac:dyDescent="0.35">
      <c r="A4" s="262" t="s">
        <v>33</v>
      </c>
      <c r="B4" s="262"/>
      <c r="C4" s="262"/>
      <c r="D4" s="262"/>
      <c r="E4" s="262"/>
      <c r="F4" s="262"/>
      <c r="G4" s="262"/>
      <c r="H4" s="8"/>
      <c r="I4" s="8"/>
      <c r="J4" s="8"/>
      <c r="K4" s="8"/>
      <c r="L4" s="8"/>
      <c r="M4" s="8"/>
      <c r="N4" s="8"/>
      <c r="O4" s="8"/>
    </row>
    <row r="5" spans="1:15" ht="17.25" customHeight="1" x14ac:dyDescent="0.3">
      <c r="A5" s="1">
        <v>209</v>
      </c>
      <c r="B5" s="14" t="s">
        <v>93</v>
      </c>
      <c r="C5" s="4" t="s">
        <v>94</v>
      </c>
      <c r="D5" s="46">
        <v>5</v>
      </c>
      <c r="E5" s="46">
        <v>4.5999999999999996</v>
      </c>
      <c r="F5" s="46">
        <v>0.3</v>
      </c>
      <c r="G5" s="46">
        <v>63</v>
      </c>
      <c r="H5" s="46">
        <v>0.03</v>
      </c>
      <c r="I5" s="46">
        <v>0</v>
      </c>
      <c r="J5" s="46">
        <v>100</v>
      </c>
      <c r="K5" s="46">
        <v>0.2</v>
      </c>
      <c r="L5" s="46">
        <v>22</v>
      </c>
      <c r="M5" s="46">
        <v>76.8</v>
      </c>
      <c r="N5" s="46">
        <v>4.8</v>
      </c>
      <c r="O5" s="46">
        <v>1</v>
      </c>
    </row>
    <row r="6" spans="1:15" ht="41.25" customHeight="1" x14ac:dyDescent="0.3">
      <c r="A6" s="159">
        <v>182</v>
      </c>
      <c r="B6" s="104" t="s">
        <v>185</v>
      </c>
      <c r="C6" s="160">
        <v>220</v>
      </c>
      <c r="D6" s="150">
        <v>5.0999999999999996</v>
      </c>
      <c r="E6" s="150">
        <v>10.7</v>
      </c>
      <c r="F6" s="150">
        <v>43.4</v>
      </c>
      <c r="G6" s="150">
        <v>291</v>
      </c>
      <c r="H6" s="150">
        <v>0.06</v>
      </c>
      <c r="I6" s="150">
        <v>1.1000000000000001</v>
      </c>
      <c r="J6" s="150">
        <v>58</v>
      </c>
      <c r="K6" s="150">
        <v>0.2</v>
      </c>
      <c r="L6" s="150">
        <v>130</v>
      </c>
      <c r="M6" s="150">
        <v>138</v>
      </c>
      <c r="N6" s="150">
        <v>30</v>
      </c>
      <c r="O6" s="150">
        <v>0.5</v>
      </c>
    </row>
    <row r="7" spans="1:15" ht="24" customHeight="1" x14ac:dyDescent="0.3">
      <c r="A7" s="1">
        <v>382</v>
      </c>
      <c r="B7" s="14" t="s">
        <v>24</v>
      </c>
      <c r="C7" s="4">
        <v>200</v>
      </c>
      <c r="D7" s="46">
        <v>4</v>
      </c>
      <c r="E7" s="46">
        <v>3.5</v>
      </c>
      <c r="F7" s="46">
        <v>17.5</v>
      </c>
      <c r="G7" s="46">
        <v>118</v>
      </c>
      <c r="H7" s="46">
        <v>0.05</v>
      </c>
      <c r="I7" s="46">
        <v>1.5</v>
      </c>
      <c r="J7" s="46">
        <v>24</v>
      </c>
      <c r="K7" s="46">
        <v>0.1</v>
      </c>
      <c r="L7" s="46">
        <v>152</v>
      </c>
      <c r="M7" s="46">
        <v>124</v>
      </c>
      <c r="N7" s="46">
        <v>21</v>
      </c>
      <c r="O7" s="46">
        <v>0.4</v>
      </c>
    </row>
    <row r="8" spans="1:15" ht="20.25" customHeight="1" x14ac:dyDescent="0.3">
      <c r="A8" s="126"/>
      <c r="B8" s="92" t="s">
        <v>130</v>
      </c>
      <c r="C8" s="139">
        <v>60</v>
      </c>
      <c r="D8" s="101">
        <v>4</v>
      </c>
      <c r="E8" s="101">
        <v>0.7</v>
      </c>
      <c r="F8" s="101">
        <v>20</v>
      </c>
      <c r="G8" s="101">
        <v>104</v>
      </c>
      <c r="H8" s="101">
        <v>0.1</v>
      </c>
      <c r="I8" s="101">
        <v>0</v>
      </c>
      <c r="J8" s="101">
        <v>0</v>
      </c>
      <c r="K8" s="101">
        <v>0.8</v>
      </c>
      <c r="L8" s="101">
        <v>21</v>
      </c>
      <c r="M8" s="101">
        <v>95</v>
      </c>
      <c r="N8" s="101">
        <v>28</v>
      </c>
      <c r="O8" s="101">
        <v>2.2999999999999998</v>
      </c>
    </row>
    <row r="9" spans="1:15" ht="19.5" customHeight="1" x14ac:dyDescent="0.3">
      <c r="A9" s="168">
        <v>14</v>
      </c>
      <c r="B9" s="92" t="s">
        <v>21</v>
      </c>
      <c r="C9" s="168">
        <v>10</v>
      </c>
      <c r="D9" s="101">
        <v>0.08</v>
      </c>
      <c r="E9" s="101">
        <v>7.25</v>
      </c>
      <c r="F9" s="101">
        <v>0.13</v>
      </c>
      <c r="G9" s="101">
        <v>66</v>
      </c>
      <c r="H9" s="101">
        <v>0</v>
      </c>
      <c r="I9" s="101">
        <v>0</v>
      </c>
      <c r="J9" s="101">
        <v>40</v>
      </c>
      <c r="K9" s="101">
        <v>0.11</v>
      </c>
      <c r="L9" s="101">
        <v>2.4</v>
      </c>
      <c r="M9" s="101">
        <v>3</v>
      </c>
      <c r="N9" s="101">
        <v>0</v>
      </c>
      <c r="O9" s="101">
        <v>0.02</v>
      </c>
    </row>
    <row r="10" spans="1:15" ht="18" x14ac:dyDescent="0.35">
      <c r="A10" s="2"/>
      <c r="B10" s="2"/>
      <c r="C10" s="2"/>
      <c r="D10" s="52">
        <f t="shared" ref="D10:O10" si="0">D5+D6+D7+D8+D9</f>
        <v>18.18</v>
      </c>
      <c r="E10" s="52">
        <f t="shared" si="0"/>
        <v>26.749999999999996</v>
      </c>
      <c r="F10" s="52">
        <f t="shared" si="0"/>
        <v>81.329999999999984</v>
      </c>
      <c r="G10" s="52">
        <f t="shared" si="0"/>
        <v>642</v>
      </c>
      <c r="H10" s="52">
        <f t="shared" si="0"/>
        <v>0.24000000000000002</v>
      </c>
      <c r="I10" s="52">
        <f t="shared" si="0"/>
        <v>2.6</v>
      </c>
      <c r="J10" s="52">
        <f t="shared" si="0"/>
        <v>222</v>
      </c>
      <c r="K10" s="52">
        <f t="shared" si="0"/>
        <v>1.4100000000000001</v>
      </c>
      <c r="L10" s="52">
        <f t="shared" si="0"/>
        <v>327.39999999999998</v>
      </c>
      <c r="M10" s="52">
        <f t="shared" si="0"/>
        <v>436.8</v>
      </c>
      <c r="N10" s="52">
        <f t="shared" si="0"/>
        <v>83.8</v>
      </c>
      <c r="O10" s="52">
        <f t="shared" si="0"/>
        <v>4.2199999999999989</v>
      </c>
    </row>
    <row r="11" spans="1:15" ht="18" x14ac:dyDescent="0.35">
      <c r="A11" s="246" t="s">
        <v>45</v>
      </c>
      <c r="B11" s="247"/>
      <c r="C11" s="247"/>
      <c r="D11" s="247"/>
      <c r="E11" s="247"/>
      <c r="F11" s="247"/>
      <c r="G11" s="306"/>
      <c r="H11" s="2"/>
      <c r="I11" s="2"/>
      <c r="J11" s="2"/>
      <c r="K11" s="2"/>
      <c r="L11" s="2"/>
      <c r="M11" s="2"/>
      <c r="N11" s="2"/>
      <c r="O11" s="2"/>
    </row>
    <row r="12" spans="1:15" ht="22.5" customHeight="1" x14ac:dyDescent="0.3">
      <c r="A12" s="126">
        <v>338</v>
      </c>
      <c r="B12" s="104" t="s">
        <v>193</v>
      </c>
      <c r="C12" s="171">
        <v>200</v>
      </c>
      <c r="D12" s="171">
        <v>0.8</v>
      </c>
      <c r="E12" s="171">
        <v>0.8</v>
      </c>
      <c r="F12" s="171">
        <v>19.600000000000001</v>
      </c>
      <c r="G12" s="171">
        <v>94</v>
      </c>
      <c r="H12" s="171">
        <v>0.06</v>
      </c>
      <c r="I12" s="171">
        <v>20</v>
      </c>
      <c r="J12" s="171">
        <v>0</v>
      </c>
      <c r="K12" s="171">
        <v>0.4</v>
      </c>
      <c r="L12" s="171">
        <v>32</v>
      </c>
      <c r="M12" s="171">
        <v>22</v>
      </c>
      <c r="N12" s="171">
        <v>18</v>
      </c>
      <c r="O12" s="171">
        <v>4.4000000000000004</v>
      </c>
    </row>
    <row r="13" spans="1:15" ht="21" customHeight="1" x14ac:dyDescent="0.35">
      <c r="A13" s="2"/>
      <c r="B13" s="2"/>
      <c r="C13" s="2"/>
      <c r="D13" s="186">
        <f t="shared" ref="D13:O13" si="1">SUM(D12)</f>
        <v>0.8</v>
      </c>
      <c r="E13" s="186">
        <f t="shared" si="1"/>
        <v>0.8</v>
      </c>
      <c r="F13" s="186">
        <f t="shared" si="1"/>
        <v>19.600000000000001</v>
      </c>
      <c r="G13" s="186">
        <f t="shared" si="1"/>
        <v>94</v>
      </c>
      <c r="H13" s="186">
        <f t="shared" si="1"/>
        <v>0.06</v>
      </c>
      <c r="I13" s="186">
        <f t="shared" si="1"/>
        <v>20</v>
      </c>
      <c r="J13" s="186">
        <f t="shared" si="1"/>
        <v>0</v>
      </c>
      <c r="K13" s="186">
        <f t="shared" si="1"/>
        <v>0.4</v>
      </c>
      <c r="L13" s="186">
        <f t="shared" si="1"/>
        <v>32</v>
      </c>
      <c r="M13" s="186">
        <f t="shared" si="1"/>
        <v>22</v>
      </c>
      <c r="N13" s="186">
        <f t="shared" si="1"/>
        <v>18</v>
      </c>
      <c r="O13" s="186">
        <f t="shared" si="1"/>
        <v>4.4000000000000004</v>
      </c>
    </row>
    <row r="14" spans="1:15" ht="42" customHeight="1" x14ac:dyDescent="0.35">
      <c r="A14" s="244" t="s">
        <v>34</v>
      </c>
      <c r="B14" s="244"/>
      <c r="C14" s="244"/>
      <c r="D14" s="244"/>
      <c r="E14" s="244"/>
      <c r="F14" s="244"/>
      <c r="G14" s="244"/>
      <c r="H14" s="2"/>
      <c r="I14" s="2"/>
      <c r="J14" s="2"/>
      <c r="K14" s="2"/>
      <c r="L14" s="2"/>
      <c r="M14" s="2"/>
      <c r="N14" s="2"/>
      <c r="O14" s="2"/>
    </row>
    <row r="15" spans="1:15" ht="36" x14ac:dyDescent="0.3">
      <c r="A15" s="7">
        <v>131</v>
      </c>
      <c r="B15" s="23" t="s">
        <v>120</v>
      </c>
      <c r="C15" s="4">
        <v>150</v>
      </c>
      <c r="D15" s="46">
        <v>4.8</v>
      </c>
      <c r="E15" s="46">
        <v>5.5</v>
      </c>
      <c r="F15" s="46">
        <v>9</v>
      </c>
      <c r="G15" s="46">
        <v>106</v>
      </c>
      <c r="H15" s="46">
        <v>0.1</v>
      </c>
      <c r="I15" s="46">
        <v>16.3</v>
      </c>
      <c r="J15" s="46">
        <v>30</v>
      </c>
      <c r="K15" s="46">
        <v>0.3</v>
      </c>
      <c r="L15" s="46">
        <v>39.9</v>
      </c>
      <c r="M15" s="46">
        <v>103</v>
      </c>
      <c r="N15" s="46">
        <v>33.9</v>
      </c>
      <c r="O15" s="46">
        <v>1</v>
      </c>
    </row>
    <row r="16" spans="1:15" ht="60" customHeight="1" x14ac:dyDescent="0.3">
      <c r="A16" s="95">
        <v>82</v>
      </c>
      <c r="B16" s="94" t="s">
        <v>186</v>
      </c>
      <c r="C16" s="162" t="s">
        <v>147</v>
      </c>
      <c r="D16" s="150">
        <v>1.8</v>
      </c>
      <c r="E16" s="150">
        <v>4.8</v>
      </c>
      <c r="F16" s="150">
        <v>10.9</v>
      </c>
      <c r="G16" s="150">
        <v>103</v>
      </c>
      <c r="H16" s="150">
        <v>0.05</v>
      </c>
      <c r="I16" s="150">
        <v>10.6</v>
      </c>
      <c r="J16" s="150">
        <v>0</v>
      </c>
      <c r="K16" s="150">
        <v>2.2999999999999998</v>
      </c>
      <c r="L16" s="150">
        <v>49.7</v>
      </c>
      <c r="M16" s="150">
        <v>54.6</v>
      </c>
      <c r="N16" s="150">
        <v>26</v>
      </c>
      <c r="O16" s="150">
        <v>1.1000000000000001</v>
      </c>
    </row>
    <row r="17" spans="1:17" ht="39" customHeight="1" x14ac:dyDescent="0.3">
      <c r="A17" s="95">
        <v>258</v>
      </c>
      <c r="B17" s="94" t="s">
        <v>187</v>
      </c>
      <c r="C17" s="162">
        <v>300</v>
      </c>
      <c r="D17" s="150">
        <v>28.2</v>
      </c>
      <c r="E17" s="150">
        <v>31.3</v>
      </c>
      <c r="F17" s="150">
        <v>26.5</v>
      </c>
      <c r="G17" s="150">
        <v>405</v>
      </c>
      <c r="H17" s="150">
        <v>0.17</v>
      </c>
      <c r="I17" s="150">
        <v>9.1999999999999993</v>
      </c>
      <c r="J17" s="150">
        <v>0</v>
      </c>
      <c r="K17" s="150">
        <v>5.3</v>
      </c>
      <c r="L17" s="150">
        <v>55.4</v>
      </c>
      <c r="M17" s="150">
        <v>369</v>
      </c>
      <c r="N17" s="150">
        <v>72.8</v>
      </c>
      <c r="O17" s="150">
        <v>6.2</v>
      </c>
    </row>
    <row r="18" spans="1:17" ht="36" x14ac:dyDescent="0.3">
      <c r="A18" s="7">
        <v>349</v>
      </c>
      <c r="B18" s="23" t="s">
        <v>67</v>
      </c>
      <c r="C18" s="4">
        <v>200</v>
      </c>
      <c r="D18" s="46">
        <v>0.6</v>
      </c>
      <c r="E18" s="46">
        <v>0.09</v>
      </c>
      <c r="F18" s="46">
        <v>32</v>
      </c>
      <c r="G18" s="46">
        <v>133</v>
      </c>
      <c r="H18" s="46">
        <v>0.01</v>
      </c>
      <c r="I18" s="46">
        <v>0.7</v>
      </c>
      <c r="J18" s="46">
        <v>0</v>
      </c>
      <c r="K18" s="46">
        <v>0.5</v>
      </c>
      <c r="L18" s="46">
        <v>32</v>
      </c>
      <c r="M18" s="46">
        <v>23</v>
      </c>
      <c r="N18" s="46">
        <v>17.399999999999999</v>
      </c>
      <c r="O18" s="46">
        <v>0.7</v>
      </c>
    </row>
    <row r="19" spans="1:17" ht="24.75" customHeight="1" x14ac:dyDescent="0.3">
      <c r="A19" s="165"/>
      <c r="B19" s="92" t="s">
        <v>141</v>
      </c>
      <c r="C19" s="165">
        <v>50</v>
      </c>
      <c r="D19" s="101">
        <v>3.3</v>
      </c>
      <c r="E19" s="101">
        <v>0.6</v>
      </c>
      <c r="F19" s="101">
        <v>16.7</v>
      </c>
      <c r="G19" s="101">
        <v>87</v>
      </c>
      <c r="H19" s="101">
        <v>0.09</v>
      </c>
      <c r="I19" s="101">
        <v>0</v>
      </c>
      <c r="J19" s="101">
        <v>0</v>
      </c>
      <c r="K19" s="101">
        <v>0.7</v>
      </c>
      <c r="L19" s="101">
        <v>18</v>
      </c>
      <c r="M19" s="101">
        <v>79</v>
      </c>
      <c r="N19" s="101">
        <v>24</v>
      </c>
      <c r="O19" s="101">
        <v>2</v>
      </c>
    </row>
    <row r="20" spans="1:17" ht="22.5" customHeight="1" x14ac:dyDescent="0.3">
      <c r="A20" s="165"/>
      <c r="B20" s="92" t="s">
        <v>22</v>
      </c>
      <c r="C20" s="165">
        <v>40</v>
      </c>
      <c r="D20" s="101">
        <v>3.4</v>
      </c>
      <c r="E20" s="101">
        <v>0.5</v>
      </c>
      <c r="F20" s="101">
        <v>16</v>
      </c>
      <c r="G20" s="101">
        <v>80</v>
      </c>
      <c r="H20" s="101">
        <v>7.0000000000000007E-2</v>
      </c>
      <c r="I20" s="101">
        <v>0</v>
      </c>
      <c r="J20" s="101">
        <v>0</v>
      </c>
      <c r="K20" s="101">
        <v>0.5</v>
      </c>
      <c r="L20" s="101">
        <v>19</v>
      </c>
      <c r="M20" s="101">
        <v>62.8</v>
      </c>
      <c r="N20" s="101">
        <v>20</v>
      </c>
      <c r="O20" s="101">
        <v>1.5</v>
      </c>
    </row>
    <row r="21" spans="1:17" ht="18" x14ac:dyDescent="0.35">
      <c r="A21" s="2"/>
      <c r="B21" s="2"/>
      <c r="C21" s="2"/>
      <c r="D21" s="52">
        <f t="shared" ref="D21:O21" si="2">D15+D16+D17+D18+D19+D20</f>
        <v>42.099999999999994</v>
      </c>
      <c r="E21" s="52">
        <f t="shared" si="2"/>
        <v>42.790000000000006</v>
      </c>
      <c r="F21" s="52">
        <f t="shared" si="2"/>
        <v>111.10000000000001</v>
      </c>
      <c r="G21" s="52">
        <f t="shared" si="2"/>
        <v>914</v>
      </c>
      <c r="H21" s="52">
        <f t="shared" si="2"/>
        <v>0.49000000000000005</v>
      </c>
      <c r="I21" s="52">
        <f t="shared" si="2"/>
        <v>36.799999999999997</v>
      </c>
      <c r="J21" s="52">
        <f t="shared" si="2"/>
        <v>30</v>
      </c>
      <c r="K21" s="52">
        <f t="shared" si="2"/>
        <v>9.5999999999999979</v>
      </c>
      <c r="L21" s="52">
        <f t="shared" si="2"/>
        <v>214</v>
      </c>
      <c r="M21" s="52">
        <f t="shared" si="2"/>
        <v>691.4</v>
      </c>
      <c r="N21" s="52">
        <f t="shared" si="2"/>
        <v>194.1</v>
      </c>
      <c r="O21" s="52">
        <f t="shared" si="2"/>
        <v>12.5</v>
      </c>
    </row>
    <row r="22" spans="1:17" ht="59.25" customHeight="1" x14ac:dyDescent="0.35">
      <c r="A22" s="244" t="s">
        <v>27</v>
      </c>
      <c r="B22" s="244"/>
      <c r="C22" s="244"/>
      <c r="D22" s="244"/>
      <c r="E22" s="244"/>
      <c r="F22" s="244"/>
      <c r="G22" s="244"/>
      <c r="H22" s="2"/>
      <c r="I22" s="2"/>
      <c r="J22" s="2"/>
      <c r="K22" s="2"/>
      <c r="L22" s="2"/>
      <c r="M22" s="2"/>
      <c r="N22" s="2"/>
      <c r="O22" s="2"/>
    </row>
    <row r="23" spans="1:17" ht="63" customHeight="1" x14ac:dyDescent="0.3">
      <c r="A23" s="125">
        <v>45</v>
      </c>
      <c r="B23" s="92" t="s">
        <v>114</v>
      </c>
      <c r="C23" s="161">
        <v>100</v>
      </c>
      <c r="D23" s="161">
        <v>1.3</v>
      </c>
      <c r="E23" s="161">
        <v>3.2</v>
      </c>
      <c r="F23" s="161">
        <v>6.4</v>
      </c>
      <c r="G23" s="161">
        <v>60</v>
      </c>
      <c r="H23" s="161">
        <v>0.02</v>
      </c>
      <c r="I23" s="161">
        <v>17</v>
      </c>
      <c r="J23" s="161">
        <v>0</v>
      </c>
      <c r="K23" s="161">
        <v>8.3000000000000007</v>
      </c>
      <c r="L23" s="161">
        <v>25</v>
      </c>
      <c r="M23" s="161">
        <v>28.3</v>
      </c>
      <c r="N23" s="161">
        <v>15</v>
      </c>
      <c r="O23" s="161">
        <v>0.4</v>
      </c>
    </row>
    <row r="24" spans="1:17" ht="29.25" customHeight="1" x14ac:dyDescent="0.3">
      <c r="A24" s="161">
        <v>234</v>
      </c>
      <c r="B24" s="92" t="s">
        <v>69</v>
      </c>
      <c r="C24" s="161">
        <v>100</v>
      </c>
      <c r="D24" s="101">
        <v>13</v>
      </c>
      <c r="E24" s="101">
        <v>15.4</v>
      </c>
      <c r="F24" s="101">
        <v>15.8</v>
      </c>
      <c r="G24" s="101">
        <v>256</v>
      </c>
      <c r="H24" s="101">
        <v>0.08</v>
      </c>
      <c r="I24" s="101">
        <v>0.6</v>
      </c>
      <c r="J24" s="101">
        <v>49</v>
      </c>
      <c r="K24" s="101">
        <v>5</v>
      </c>
      <c r="L24" s="101">
        <v>74</v>
      </c>
      <c r="M24" s="101">
        <v>188</v>
      </c>
      <c r="N24" s="101">
        <v>37.700000000000003</v>
      </c>
      <c r="O24" s="101">
        <v>1.4</v>
      </c>
    </row>
    <row r="25" spans="1:17" ht="39.75" customHeight="1" x14ac:dyDescent="0.3">
      <c r="A25" s="124">
        <v>312</v>
      </c>
      <c r="B25" s="92" t="s">
        <v>25</v>
      </c>
      <c r="C25" s="161" t="s">
        <v>155</v>
      </c>
      <c r="D25" s="101">
        <v>3.1</v>
      </c>
      <c r="E25" s="101">
        <v>4.8</v>
      </c>
      <c r="F25" s="101">
        <v>10</v>
      </c>
      <c r="G25" s="101">
        <v>129</v>
      </c>
      <c r="H25" s="101">
        <v>7.0000000000000007E-2</v>
      </c>
      <c r="I25" s="101">
        <v>18</v>
      </c>
      <c r="J25" s="101">
        <v>0</v>
      </c>
      <c r="K25" s="101">
        <v>0.1</v>
      </c>
      <c r="L25" s="101">
        <v>36</v>
      </c>
      <c r="M25" s="101">
        <v>86</v>
      </c>
      <c r="N25" s="101">
        <v>27.7</v>
      </c>
      <c r="O25" s="101">
        <v>0.9</v>
      </c>
    </row>
    <row r="26" spans="1:17" ht="18" x14ac:dyDescent="0.3">
      <c r="A26" s="1"/>
      <c r="B26" s="17" t="s">
        <v>26</v>
      </c>
      <c r="C26" s="1">
        <v>30</v>
      </c>
      <c r="D26" s="41">
        <v>3.7</v>
      </c>
      <c r="E26" s="41">
        <v>1.3</v>
      </c>
      <c r="F26" s="41">
        <v>23</v>
      </c>
      <c r="G26" s="41">
        <v>113</v>
      </c>
      <c r="H26" s="41">
        <v>0.03</v>
      </c>
      <c r="I26" s="41">
        <v>0</v>
      </c>
      <c r="J26" s="41">
        <v>0.2</v>
      </c>
      <c r="K26" s="41">
        <v>0</v>
      </c>
      <c r="L26" s="41">
        <v>8.6999999999999993</v>
      </c>
      <c r="M26" s="41">
        <v>32</v>
      </c>
      <c r="N26" s="41">
        <v>6.6</v>
      </c>
      <c r="O26" s="41">
        <v>0.5</v>
      </c>
    </row>
    <row r="27" spans="1:17" ht="26.25" customHeight="1" x14ac:dyDescent="0.3">
      <c r="A27" s="163">
        <v>376</v>
      </c>
      <c r="B27" s="92" t="s">
        <v>20</v>
      </c>
      <c r="C27" s="163" t="s">
        <v>19</v>
      </c>
      <c r="D27" s="101">
        <v>7.0000000000000007E-2</v>
      </c>
      <c r="E27" s="101">
        <v>0.02</v>
      </c>
      <c r="F27" s="101">
        <v>15</v>
      </c>
      <c r="G27" s="101">
        <v>60</v>
      </c>
      <c r="H27" s="101">
        <v>0</v>
      </c>
      <c r="I27" s="101">
        <v>0.03</v>
      </c>
      <c r="J27" s="101">
        <v>0</v>
      </c>
      <c r="K27" s="101">
        <v>0</v>
      </c>
      <c r="L27" s="101">
        <v>11</v>
      </c>
      <c r="M27" s="101">
        <v>2.8</v>
      </c>
      <c r="N27" s="101">
        <v>1.4</v>
      </c>
      <c r="O27" s="101">
        <v>0.2</v>
      </c>
    </row>
    <row r="28" spans="1:17" ht="23.25" customHeight="1" x14ac:dyDescent="0.3">
      <c r="A28" s="168"/>
      <c r="B28" s="92" t="s">
        <v>141</v>
      </c>
      <c r="C28" s="168">
        <v>40</v>
      </c>
      <c r="D28" s="101">
        <v>2.6</v>
      </c>
      <c r="E28" s="101">
        <v>0.5</v>
      </c>
      <c r="F28" s="101">
        <v>13.3</v>
      </c>
      <c r="G28" s="101">
        <v>70</v>
      </c>
      <c r="H28" s="101">
        <v>7.0000000000000007E-2</v>
      </c>
      <c r="I28" s="101">
        <v>0</v>
      </c>
      <c r="J28" s="101">
        <v>0</v>
      </c>
      <c r="K28" s="101">
        <v>0.56000000000000005</v>
      </c>
      <c r="L28" s="101">
        <v>14</v>
      </c>
      <c r="M28" s="101">
        <v>63</v>
      </c>
      <c r="N28" s="101">
        <v>18.8</v>
      </c>
      <c r="O28" s="101">
        <v>1.5</v>
      </c>
    </row>
    <row r="29" spans="1:17" ht="18" x14ac:dyDescent="0.3">
      <c r="A29" s="168"/>
      <c r="B29" s="92" t="s">
        <v>22</v>
      </c>
      <c r="C29" s="168">
        <v>40</v>
      </c>
      <c r="D29" s="101">
        <v>3.4</v>
      </c>
      <c r="E29" s="101">
        <v>0.5</v>
      </c>
      <c r="F29" s="101">
        <v>16</v>
      </c>
      <c r="G29" s="101">
        <v>80</v>
      </c>
      <c r="H29" s="101">
        <v>7.0000000000000007E-2</v>
      </c>
      <c r="I29" s="101">
        <v>0</v>
      </c>
      <c r="J29" s="101">
        <v>0</v>
      </c>
      <c r="K29" s="101">
        <v>0.56000000000000005</v>
      </c>
      <c r="L29" s="101">
        <v>19</v>
      </c>
      <c r="M29" s="101">
        <v>63</v>
      </c>
      <c r="N29" s="101">
        <v>19.600000000000001</v>
      </c>
      <c r="O29" s="101">
        <v>1.5</v>
      </c>
    </row>
    <row r="30" spans="1:17" ht="18" x14ac:dyDescent="0.35">
      <c r="A30" s="2"/>
      <c r="B30" s="24"/>
      <c r="C30" s="2"/>
      <c r="D30" s="52">
        <f t="shared" ref="D30:O30" si="3">D23+D24+D25+D26+D27+D28+D29</f>
        <v>27.17</v>
      </c>
      <c r="E30" s="52">
        <f t="shared" si="3"/>
        <v>25.720000000000002</v>
      </c>
      <c r="F30" s="52">
        <f t="shared" si="3"/>
        <v>99.5</v>
      </c>
      <c r="G30" s="52">
        <f t="shared" si="3"/>
        <v>768</v>
      </c>
      <c r="H30" s="52">
        <f t="shared" si="3"/>
        <v>0.34</v>
      </c>
      <c r="I30" s="52">
        <f t="shared" si="3"/>
        <v>35.630000000000003</v>
      </c>
      <c r="J30" s="52">
        <f t="shared" si="3"/>
        <v>49.2</v>
      </c>
      <c r="K30" s="52">
        <f t="shared" si="3"/>
        <v>14.520000000000001</v>
      </c>
      <c r="L30" s="52">
        <f t="shared" si="3"/>
        <v>187.7</v>
      </c>
      <c r="M30" s="52">
        <f t="shared" si="3"/>
        <v>463.1</v>
      </c>
      <c r="N30" s="52">
        <f t="shared" si="3"/>
        <v>126.80000000000001</v>
      </c>
      <c r="O30" s="52">
        <f t="shared" si="3"/>
        <v>6.4</v>
      </c>
    </row>
    <row r="31" spans="1:17" ht="18" x14ac:dyDescent="0.35">
      <c r="A31" s="244" t="s">
        <v>32</v>
      </c>
      <c r="B31" s="244"/>
      <c r="C31" s="244"/>
      <c r="D31" s="244"/>
      <c r="E31" s="244"/>
      <c r="F31" s="244"/>
      <c r="G31" s="244"/>
      <c r="H31" s="2"/>
      <c r="I31" s="2"/>
      <c r="J31" s="2"/>
      <c r="K31" s="2"/>
      <c r="L31" s="26"/>
      <c r="M31" s="2"/>
      <c r="N31" s="2"/>
      <c r="O31" s="2"/>
      <c r="Q31" s="22"/>
    </row>
    <row r="32" spans="1:17" ht="25.5" customHeight="1" x14ac:dyDescent="0.3">
      <c r="A32" s="157">
        <v>389</v>
      </c>
      <c r="B32" s="92" t="s">
        <v>102</v>
      </c>
      <c r="C32" s="158">
        <v>200</v>
      </c>
      <c r="D32" s="150">
        <v>1</v>
      </c>
      <c r="E32" s="150">
        <v>0</v>
      </c>
      <c r="F32" s="150">
        <v>20</v>
      </c>
      <c r="G32" s="150">
        <v>84</v>
      </c>
      <c r="H32" s="150">
        <v>0.02</v>
      </c>
      <c r="I32" s="150">
        <v>4</v>
      </c>
      <c r="J32" s="150">
        <v>0</v>
      </c>
      <c r="K32" s="150">
        <v>0.2</v>
      </c>
      <c r="L32" s="150">
        <v>14</v>
      </c>
      <c r="M32" s="150">
        <v>14</v>
      </c>
      <c r="N32" s="150">
        <v>8</v>
      </c>
      <c r="O32" s="150">
        <v>2.8</v>
      </c>
    </row>
    <row r="33" spans="1:15" ht="22.5" customHeight="1" x14ac:dyDescent="0.3">
      <c r="A33" s="157">
        <v>422</v>
      </c>
      <c r="B33" s="92" t="s">
        <v>121</v>
      </c>
      <c r="C33" s="198">
        <v>50</v>
      </c>
      <c r="D33" s="150">
        <v>3.9</v>
      </c>
      <c r="E33" s="150">
        <v>4</v>
      </c>
      <c r="F33" s="150">
        <v>22.2</v>
      </c>
      <c r="G33" s="150">
        <v>141</v>
      </c>
      <c r="H33" s="150">
        <v>0.05</v>
      </c>
      <c r="I33" s="150">
        <v>0</v>
      </c>
      <c r="J33" s="150">
        <v>7</v>
      </c>
      <c r="K33" s="150">
        <v>1.6</v>
      </c>
      <c r="L33" s="150">
        <v>11</v>
      </c>
      <c r="M33" s="150">
        <v>38</v>
      </c>
      <c r="N33" s="150">
        <v>24</v>
      </c>
      <c r="O33" s="150">
        <v>0.7</v>
      </c>
    </row>
    <row r="34" spans="1:15" ht="18" x14ac:dyDescent="0.35">
      <c r="A34" s="156"/>
      <c r="B34" s="156"/>
      <c r="C34" s="156"/>
      <c r="D34" s="52">
        <f>D32+D33</f>
        <v>4.9000000000000004</v>
      </c>
      <c r="E34" s="52">
        <f t="shared" ref="E34:O34" si="4">E32+E33</f>
        <v>4</v>
      </c>
      <c r="F34" s="52">
        <f t="shared" si="4"/>
        <v>42.2</v>
      </c>
      <c r="G34" s="52">
        <f t="shared" si="4"/>
        <v>225</v>
      </c>
      <c r="H34" s="52">
        <f t="shared" si="4"/>
        <v>7.0000000000000007E-2</v>
      </c>
      <c r="I34" s="52">
        <f t="shared" si="4"/>
        <v>4</v>
      </c>
      <c r="J34" s="52">
        <f t="shared" si="4"/>
        <v>7</v>
      </c>
      <c r="K34" s="52">
        <f t="shared" si="4"/>
        <v>1.8</v>
      </c>
      <c r="L34" s="52">
        <f t="shared" si="4"/>
        <v>25</v>
      </c>
      <c r="M34" s="52">
        <f t="shared" si="4"/>
        <v>52</v>
      </c>
      <c r="N34" s="52">
        <f t="shared" si="4"/>
        <v>32</v>
      </c>
      <c r="O34" s="52">
        <f t="shared" si="4"/>
        <v>3.5</v>
      </c>
    </row>
    <row r="35" spans="1:15" ht="18" x14ac:dyDescent="0.35">
      <c r="A35" s="2"/>
      <c r="B35" s="2"/>
      <c r="C35" s="2"/>
      <c r="D35" s="52">
        <f t="shared" ref="D35:O35" si="5">D10+D21+D13+D30+D34</f>
        <v>93.15</v>
      </c>
      <c r="E35" s="52">
        <f t="shared" si="5"/>
        <v>100.06</v>
      </c>
      <c r="F35" s="52">
        <f t="shared" si="5"/>
        <v>353.72999999999996</v>
      </c>
      <c r="G35" s="52">
        <f t="shared" si="5"/>
        <v>2643</v>
      </c>
      <c r="H35" s="52">
        <f t="shared" si="5"/>
        <v>1.2000000000000002</v>
      </c>
      <c r="I35" s="52">
        <f t="shared" si="5"/>
        <v>99.03</v>
      </c>
      <c r="J35" s="52">
        <f t="shared" si="5"/>
        <v>308.2</v>
      </c>
      <c r="K35" s="52">
        <f t="shared" si="5"/>
        <v>27.73</v>
      </c>
      <c r="L35" s="52">
        <f t="shared" si="5"/>
        <v>786.09999999999991</v>
      </c>
      <c r="M35" s="52">
        <f t="shared" si="5"/>
        <v>1665.3000000000002</v>
      </c>
      <c r="N35" s="52">
        <f t="shared" si="5"/>
        <v>454.7</v>
      </c>
      <c r="O35" s="52">
        <f t="shared" si="5"/>
        <v>31.019999999999996</v>
      </c>
    </row>
    <row r="36" spans="1:15" x14ac:dyDescent="0.3">
      <c r="D36" s="32"/>
      <c r="E36" s="32"/>
      <c r="F36" s="32"/>
      <c r="L36" s="22"/>
    </row>
  </sheetData>
  <mergeCells count="13">
    <mergeCell ref="L1:O1"/>
    <mergeCell ref="A3:O3"/>
    <mergeCell ref="A4:G4"/>
    <mergeCell ref="D1:F1"/>
    <mergeCell ref="B1:B2"/>
    <mergeCell ref="C1:C2"/>
    <mergeCell ref="H1:K1"/>
    <mergeCell ref="G1:G2"/>
    <mergeCell ref="A31:G31"/>
    <mergeCell ref="A22:G22"/>
    <mergeCell ref="A11:G11"/>
    <mergeCell ref="A14:G14"/>
    <mergeCell ref="A1:A2"/>
  </mergeCells>
  <phoneticPr fontId="9" type="noConversion"/>
  <pageMargins left="0.70866141732283472" right="0.31" top="0.74803149606299213" bottom="0.74803149606299213" header="0.31496062992125984" footer="0.31496062992125984"/>
  <pageSetup paperSize="9" scale="65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10" workbookViewId="0">
      <selection sqref="A1:N26"/>
    </sheetView>
  </sheetViews>
  <sheetFormatPr defaultColWidth="16.5546875" defaultRowHeight="14.4" x14ac:dyDescent="0.3"/>
  <cols>
    <col min="1" max="1" width="6.44140625" style="47" customWidth="1"/>
    <col min="2" max="2" width="11.109375" style="47" customWidth="1"/>
    <col min="3" max="6" width="16.5546875" style="47"/>
    <col min="7" max="7" width="12.88671875" style="47" customWidth="1"/>
    <col min="8" max="8" width="13.44140625" style="47" customWidth="1"/>
    <col min="9" max="9" width="14.5546875" style="47" customWidth="1"/>
    <col min="10" max="10" width="14.6640625" style="47" customWidth="1"/>
    <col min="11" max="11" width="14.88671875" style="47" customWidth="1"/>
    <col min="12" max="13" width="14.6640625" style="47" customWidth="1"/>
    <col min="14" max="14" width="14" style="47" customWidth="1"/>
    <col min="15" max="256" width="16.5546875" style="47"/>
    <col min="257" max="257" width="6.44140625" style="47" customWidth="1"/>
    <col min="258" max="512" width="16.5546875" style="47"/>
    <col min="513" max="513" width="6.44140625" style="47" customWidth="1"/>
    <col min="514" max="768" width="16.5546875" style="47"/>
    <col min="769" max="769" width="6.44140625" style="47" customWidth="1"/>
    <col min="770" max="1024" width="16.5546875" style="47"/>
    <col min="1025" max="1025" width="6.44140625" style="47" customWidth="1"/>
    <col min="1026" max="1280" width="16.5546875" style="47"/>
    <col min="1281" max="1281" width="6.44140625" style="47" customWidth="1"/>
    <col min="1282" max="1536" width="16.5546875" style="47"/>
    <col min="1537" max="1537" width="6.44140625" style="47" customWidth="1"/>
    <col min="1538" max="1792" width="16.5546875" style="47"/>
    <col min="1793" max="1793" width="6.44140625" style="47" customWidth="1"/>
    <col min="1794" max="2048" width="16.5546875" style="47"/>
    <col min="2049" max="2049" width="6.44140625" style="47" customWidth="1"/>
    <col min="2050" max="2304" width="16.5546875" style="47"/>
    <col min="2305" max="2305" width="6.44140625" style="47" customWidth="1"/>
    <col min="2306" max="2560" width="16.5546875" style="47"/>
    <col min="2561" max="2561" width="6.44140625" style="47" customWidth="1"/>
    <col min="2562" max="2816" width="16.5546875" style="47"/>
    <col min="2817" max="2817" width="6.44140625" style="47" customWidth="1"/>
    <col min="2818" max="3072" width="16.5546875" style="47"/>
    <col min="3073" max="3073" width="6.44140625" style="47" customWidth="1"/>
    <col min="3074" max="3328" width="16.5546875" style="47"/>
    <col min="3329" max="3329" width="6.44140625" style="47" customWidth="1"/>
    <col min="3330" max="3584" width="16.5546875" style="47"/>
    <col min="3585" max="3585" width="6.44140625" style="47" customWidth="1"/>
    <col min="3586" max="3840" width="16.5546875" style="47"/>
    <col min="3841" max="3841" width="6.44140625" style="47" customWidth="1"/>
    <col min="3842" max="4096" width="16.5546875" style="47"/>
    <col min="4097" max="4097" width="6.44140625" style="47" customWidth="1"/>
    <col min="4098" max="4352" width="16.5546875" style="47"/>
    <col min="4353" max="4353" width="6.44140625" style="47" customWidth="1"/>
    <col min="4354" max="4608" width="16.5546875" style="47"/>
    <col min="4609" max="4609" width="6.44140625" style="47" customWidth="1"/>
    <col min="4610" max="4864" width="16.5546875" style="47"/>
    <col min="4865" max="4865" width="6.44140625" style="47" customWidth="1"/>
    <col min="4866" max="5120" width="16.5546875" style="47"/>
    <col min="5121" max="5121" width="6.44140625" style="47" customWidth="1"/>
    <col min="5122" max="5376" width="16.5546875" style="47"/>
    <col min="5377" max="5377" width="6.44140625" style="47" customWidth="1"/>
    <col min="5378" max="5632" width="16.5546875" style="47"/>
    <col min="5633" max="5633" width="6.44140625" style="47" customWidth="1"/>
    <col min="5634" max="5888" width="16.5546875" style="47"/>
    <col min="5889" max="5889" width="6.44140625" style="47" customWidth="1"/>
    <col min="5890" max="6144" width="16.5546875" style="47"/>
    <col min="6145" max="6145" width="6.44140625" style="47" customWidth="1"/>
    <col min="6146" max="6400" width="16.5546875" style="47"/>
    <col min="6401" max="6401" width="6.44140625" style="47" customWidth="1"/>
    <col min="6402" max="6656" width="16.5546875" style="47"/>
    <col min="6657" max="6657" width="6.44140625" style="47" customWidth="1"/>
    <col min="6658" max="6912" width="16.5546875" style="47"/>
    <col min="6913" max="6913" width="6.44140625" style="47" customWidth="1"/>
    <col min="6914" max="7168" width="16.5546875" style="47"/>
    <col min="7169" max="7169" width="6.44140625" style="47" customWidth="1"/>
    <col min="7170" max="7424" width="16.5546875" style="47"/>
    <col min="7425" max="7425" width="6.44140625" style="47" customWidth="1"/>
    <col min="7426" max="7680" width="16.5546875" style="47"/>
    <col min="7681" max="7681" width="6.44140625" style="47" customWidth="1"/>
    <col min="7682" max="7936" width="16.5546875" style="47"/>
    <col min="7937" max="7937" width="6.44140625" style="47" customWidth="1"/>
    <col min="7938" max="8192" width="16.5546875" style="47"/>
    <col min="8193" max="8193" width="6.44140625" style="47" customWidth="1"/>
    <col min="8194" max="8448" width="16.5546875" style="47"/>
    <col min="8449" max="8449" width="6.44140625" style="47" customWidth="1"/>
    <col min="8450" max="8704" width="16.5546875" style="47"/>
    <col min="8705" max="8705" width="6.44140625" style="47" customWidth="1"/>
    <col min="8706" max="8960" width="16.5546875" style="47"/>
    <col min="8961" max="8961" width="6.44140625" style="47" customWidth="1"/>
    <col min="8962" max="9216" width="16.5546875" style="47"/>
    <col min="9217" max="9217" width="6.44140625" style="47" customWidth="1"/>
    <col min="9218" max="9472" width="16.5546875" style="47"/>
    <col min="9473" max="9473" width="6.44140625" style="47" customWidth="1"/>
    <col min="9474" max="9728" width="16.5546875" style="47"/>
    <col min="9729" max="9729" width="6.44140625" style="47" customWidth="1"/>
    <col min="9730" max="9984" width="16.5546875" style="47"/>
    <col min="9985" max="9985" width="6.44140625" style="47" customWidth="1"/>
    <col min="9986" max="10240" width="16.5546875" style="47"/>
    <col min="10241" max="10241" width="6.44140625" style="47" customWidth="1"/>
    <col min="10242" max="10496" width="16.5546875" style="47"/>
    <col min="10497" max="10497" width="6.44140625" style="47" customWidth="1"/>
    <col min="10498" max="10752" width="16.5546875" style="47"/>
    <col min="10753" max="10753" width="6.44140625" style="47" customWidth="1"/>
    <col min="10754" max="11008" width="16.5546875" style="47"/>
    <col min="11009" max="11009" width="6.44140625" style="47" customWidth="1"/>
    <col min="11010" max="11264" width="16.5546875" style="47"/>
    <col min="11265" max="11265" width="6.44140625" style="47" customWidth="1"/>
    <col min="11266" max="11520" width="16.5546875" style="47"/>
    <col min="11521" max="11521" width="6.44140625" style="47" customWidth="1"/>
    <col min="11522" max="11776" width="16.5546875" style="47"/>
    <col min="11777" max="11777" width="6.44140625" style="47" customWidth="1"/>
    <col min="11778" max="12032" width="16.5546875" style="47"/>
    <col min="12033" max="12033" width="6.44140625" style="47" customWidth="1"/>
    <col min="12034" max="12288" width="16.5546875" style="47"/>
    <col min="12289" max="12289" width="6.44140625" style="47" customWidth="1"/>
    <col min="12290" max="12544" width="16.5546875" style="47"/>
    <col min="12545" max="12545" width="6.44140625" style="47" customWidth="1"/>
    <col min="12546" max="12800" width="16.5546875" style="47"/>
    <col min="12801" max="12801" width="6.44140625" style="47" customWidth="1"/>
    <col min="12802" max="13056" width="16.5546875" style="47"/>
    <col min="13057" max="13057" width="6.44140625" style="47" customWidth="1"/>
    <col min="13058" max="13312" width="16.5546875" style="47"/>
    <col min="13313" max="13313" width="6.44140625" style="47" customWidth="1"/>
    <col min="13314" max="13568" width="16.5546875" style="47"/>
    <col min="13569" max="13569" width="6.44140625" style="47" customWidth="1"/>
    <col min="13570" max="13824" width="16.5546875" style="47"/>
    <col min="13825" max="13825" width="6.44140625" style="47" customWidth="1"/>
    <col min="13826" max="14080" width="16.5546875" style="47"/>
    <col min="14081" max="14081" width="6.44140625" style="47" customWidth="1"/>
    <col min="14082" max="14336" width="16.5546875" style="47"/>
    <col min="14337" max="14337" width="6.44140625" style="47" customWidth="1"/>
    <col min="14338" max="14592" width="16.5546875" style="47"/>
    <col min="14593" max="14593" width="6.44140625" style="47" customWidth="1"/>
    <col min="14594" max="14848" width="16.5546875" style="47"/>
    <col min="14849" max="14849" width="6.44140625" style="47" customWidth="1"/>
    <col min="14850" max="15104" width="16.5546875" style="47"/>
    <col min="15105" max="15105" width="6.44140625" style="47" customWidth="1"/>
    <col min="15106" max="15360" width="16.5546875" style="47"/>
    <col min="15361" max="15361" width="6.44140625" style="47" customWidth="1"/>
    <col min="15362" max="15616" width="16.5546875" style="47"/>
    <col min="15617" max="15617" width="6.44140625" style="47" customWidth="1"/>
    <col min="15618" max="15872" width="16.5546875" style="47"/>
    <col min="15873" max="15873" width="6.44140625" style="47" customWidth="1"/>
    <col min="15874" max="16128" width="16.5546875" style="47"/>
    <col min="16129" max="16129" width="6.44140625" style="47" customWidth="1"/>
    <col min="16130" max="16384" width="16.5546875" style="47"/>
  </cols>
  <sheetData>
    <row r="1" spans="1:14" ht="25.5" customHeight="1" x14ac:dyDescent="0.3">
      <c r="A1" s="228"/>
      <c r="B1" s="228"/>
      <c r="C1" s="228"/>
      <c r="D1" s="307" t="s">
        <v>126</v>
      </c>
      <c r="E1" s="307"/>
      <c r="F1" s="307"/>
      <c r="G1" s="307"/>
      <c r="H1" s="307"/>
      <c r="I1" s="307"/>
      <c r="J1" s="307"/>
      <c r="K1" s="307"/>
      <c r="L1" s="307"/>
      <c r="M1" s="228"/>
      <c r="N1" s="228"/>
    </row>
    <row r="2" spans="1:14" ht="28.5" customHeight="1" x14ac:dyDescent="0.3">
      <c r="A2" s="228"/>
      <c r="B2" s="228"/>
      <c r="C2" s="228"/>
      <c r="D2" s="307"/>
      <c r="E2" s="307"/>
      <c r="F2" s="307"/>
      <c r="G2" s="307"/>
      <c r="H2" s="307"/>
      <c r="I2" s="307"/>
      <c r="J2" s="307"/>
      <c r="K2" s="307"/>
      <c r="L2" s="307"/>
      <c r="M2" s="228"/>
      <c r="N2" s="228"/>
    </row>
    <row r="3" spans="1:14" ht="15.6" x14ac:dyDescent="0.3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ht="15.6" x14ac:dyDescent="0.3">
      <c r="A4" s="228"/>
      <c r="B4" s="228"/>
      <c r="C4" s="228"/>
      <c r="D4" s="228"/>
      <c r="E4" s="228"/>
      <c r="F4" s="228"/>
      <c r="G4" s="229"/>
      <c r="H4" s="229"/>
      <c r="I4" s="228"/>
      <c r="J4" s="228"/>
      <c r="K4" s="228"/>
      <c r="L4" s="228"/>
      <c r="M4" s="228"/>
      <c r="N4" s="228"/>
    </row>
    <row r="5" spans="1:14" ht="15.6" x14ac:dyDescent="0.3">
      <c r="A5" s="228"/>
      <c r="B5" s="228"/>
      <c r="C5" s="228"/>
      <c r="D5" s="228"/>
      <c r="E5" s="228"/>
      <c r="F5" s="228"/>
      <c r="G5" s="229"/>
      <c r="H5" s="229"/>
      <c r="I5" s="228"/>
      <c r="J5" s="228"/>
      <c r="K5" s="228"/>
      <c r="L5" s="228"/>
      <c r="M5" s="228"/>
      <c r="N5" s="228"/>
    </row>
    <row r="6" spans="1:14" ht="15.6" x14ac:dyDescent="0.3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28"/>
      <c r="M6" s="228"/>
      <c r="N6" s="228"/>
    </row>
    <row r="7" spans="1:14" ht="12.75" customHeight="1" x14ac:dyDescent="0.3">
      <c r="A7" s="231"/>
      <c r="B7" s="308" t="s">
        <v>122</v>
      </c>
      <c r="C7" s="310" t="s">
        <v>3</v>
      </c>
      <c r="D7" s="311"/>
      <c r="E7" s="312"/>
      <c r="F7" s="313" t="s">
        <v>4</v>
      </c>
      <c r="G7" s="310" t="s">
        <v>5</v>
      </c>
      <c r="H7" s="311"/>
      <c r="I7" s="311"/>
      <c r="J7" s="312"/>
      <c r="K7" s="310" t="s">
        <v>6</v>
      </c>
      <c r="L7" s="311"/>
      <c r="M7" s="311"/>
      <c r="N7" s="312"/>
    </row>
    <row r="8" spans="1:14" ht="39" customHeight="1" x14ac:dyDescent="0.3">
      <c r="A8" s="232"/>
      <c r="B8" s="309"/>
      <c r="C8" s="233" t="s">
        <v>7</v>
      </c>
      <c r="D8" s="234" t="s">
        <v>8</v>
      </c>
      <c r="E8" s="234" t="s">
        <v>9</v>
      </c>
      <c r="F8" s="314"/>
      <c r="G8" s="235" t="s">
        <v>214</v>
      </c>
      <c r="H8" s="235" t="s">
        <v>10</v>
      </c>
      <c r="I8" s="235" t="s">
        <v>11</v>
      </c>
      <c r="J8" s="235" t="s">
        <v>12</v>
      </c>
      <c r="K8" s="235" t="s">
        <v>123</v>
      </c>
      <c r="L8" s="235" t="s">
        <v>124</v>
      </c>
      <c r="M8" s="235" t="s">
        <v>125</v>
      </c>
      <c r="N8" s="235" t="s">
        <v>16</v>
      </c>
    </row>
    <row r="9" spans="1:14" ht="14.25" customHeight="1" x14ac:dyDescent="0.3">
      <c r="A9" s="230"/>
      <c r="B9" s="236">
        <v>1</v>
      </c>
      <c r="C9" s="237">
        <v>94.09</v>
      </c>
      <c r="D9" s="237">
        <v>98.1</v>
      </c>
      <c r="E9" s="237">
        <v>368.66999999999996</v>
      </c>
      <c r="F9" s="237">
        <v>2741.65</v>
      </c>
      <c r="G9" s="237">
        <v>1.25</v>
      </c>
      <c r="H9" s="237">
        <v>59.54</v>
      </c>
      <c r="I9" s="237">
        <v>360.7</v>
      </c>
      <c r="J9" s="237">
        <v>19.62</v>
      </c>
      <c r="K9" s="237">
        <v>1159.6000000000001</v>
      </c>
      <c r="L9" s="237">
        <v>1879.4699999999998</v>
      </c>
      <c r="M9" s="237">
        <v>472.18000000000006</v>
      </c>
      <c r="N9" s="237">
        <v>26.369999999999997</v>
      </c>
    </row>
    <row r="10" spans="1:14" ht="15.6" x14ac:dyDescent="0.3">
      <c r="A10" s="230"/>
      <c r="B10" s="236">
        <v>2</v>
      </c>
      <c r="C10" s="238">
        <v>81.52</v>
      </c>
      <c r="D10" s="237">
        <v>107.99000000000001</v>
      </c>
      <c r="E10" s="237">
        <v>299.77</v>
      </c>
      <c r="F10" s="237">
        <v>2539.37</v>
      </c>
      <c r="G10" s="237">
        <v>1.1060000000000001</v>
      </c>
      <c r="H10" s="237">
        <v>73.25</v>
      </c>
      <c r="I10" s="237">
        <v>399.87</v>
      </c>
      <c r="J10" s="237">
        <v>23.85</v>
      </c>
      <c r="K10" s="237">
        <v>1272.1399999999999</v>
      </c>
      <c r="L10" s="237">
        <v>1560.53</v>
      </c>
      <c r="M10" s="237">
        <v>361.14</v>
      </c>
      <c r="N10" s="237">
        <v>24.169999999999998</v>
      </c>
    </row>
    <row r="11" spans="1:14" ht="15.6" x14ac:dyDescent="0.3">
      <c r="A11" s="230"/>
      <c r="B11" s="236">
        <v>3</v>
      </c>
      <c r="C11" s="237">
        <v>101.75</v>
      </c>
      <c r="D11" s="237">
        <v>100.17000000000002</v>
      </c>
      <c r="E11" s="237">
        <v>317.02999999999997</v>
      </c>
      <c r="F11" s="237">
        <v>2628</v>
      </c>
      <c r="G11" s="237">
        <v>1.6100000000000003</v>
      </c>
      <c r="H11" s="237">
        <v>70.37</v>
      </c>
      <c r="I11" s="237">
        <v>598.70000000000005</v>
      </c>
      <c r="J11" s="237">
        <v>12.11</v>
      </c>
      <c r="K11" s="237">
        <v>1248.5999999999999</v>
      </c>
      <c r="L11" s="237">
        <v>2010.1</v>
      </c>
      <c r="M11" s="237">
        <v>546</v>
      </c>
      <c r="N11" s="237">
        <v>29.12</v>
      </c>
    </row>
    <row r="12" spans="1:14" ht="13.5" customHeight="1" x14ac:dyDescent="0.3">
      <c r="A12" s="230"/>
      <c r="B12" s="236">
        <v>4</v>
      </c>
      <c r="C12" s="237">
        <v>102.14999999999999</v>
      </c>
      <c r="D12" s="237">
        <v>89.35</v>
      </c>
      <c r="E12" s="237">
        <v>346.42999999999995</v>
      </c>
      <c r="F12" s="237">
        <v>2649</v>
      </c>
      <c r="G12" s="237">
        <v>1.25</v>
      </c>
      <c r="H12" s="237">
        <v>89.1</v>
      </c>
      <c r="I12" s="237">
        <v>448.29999999999995</v>
      </c>
      <c r="J12" s="237">
        <v>61.430000000000007</v>
      </c>
      <c r="K12" s="237">
        <v>1414.2</v>
      </c>
      <c r="L12" s="237">
        <v>1814.1</v>
      </c>
      <c r="M12" s="237">
        <v>446.20000000000005</v>
      </c>
      <c r="N12" s="237">
        <v>29.12</v>
      </c>
    </row>
    <row r="13" spans="1:14" ht="15.75" customHeight="1" x14ac:dyDescent="0.3">
      <c r="A13" s="230"/>
      <c r="B13" s="236">
        <v>5</v>
      </c>
      <c r="C13" s="237">
        <v>92.45</v>
      </c>
      <c r="D13" s="237">
        <v>70.92</v>
      </c>
      <c r="E13" s="237">
        <v>327.27999999999997</v>
      </c>
      <c r="F13" s="237">
        <v>2436</v>
      </c>
      <c r="G13" s="237">
        <v>1.4500000000000002</v>
      </c>
      <c r="H13" s="237">
        <v>99.669999999999987</v>
      </c>
      <c r="I13" s="237">
        <v>347.02</v>
      </c>
      <c r="J13" s="237">
        <v>20.130000000000003</v>
      </c>
      <c r="K13" s="237">
        <v>1035.0999999999999</v>
      </c>
      <c r="L13" s="237">
        <v>1728.6999999999998</v>
      </c>
      <c r="M13" s="237">
        <v>461.7</v>
      </c>
      <c r="N13" s="237">
        <v>25.669999999999998</v>
      </c>
    </row>
    <row r="14" spans="1:14" ht="15.6" x14ac:dyDescent="0.3">
      <c r="A14" s="230"/>
      <c r="B14" s="236">
        <v>6</v>
      </c>
      <c r="C14" s="237">
        <v>73.790000000000006</v>
      </c>
      <c r="D14" s="237">
        <v>89.47</v>
      </c>
      <c r="E14" s="237">
        <v>347.53000000000003</v>
      </c>
      <c r="F14" s="237">
        <v>2558.9</v>
      </c>
      <c r="G14" s="237">
        <v>2.556</v>
      </c>
      <c r="H14" s="237">
        <v>79.949999999999989</v>
      </c>
      <c r="I14" s="237">
        <v>244.25</v>
      </c>
      <c r="J14" s="237">
        <v>21.82</v>
      </c>
      <c r="K14" s="237">
        <v>910.41000000000008</v>
      </c>
      <c r="L14" s="237">
        <v>1494.81</v>
      </c>
      <c r="M14" s="237">
        <v>476.44999999999993</v>
      </c>
      <c r="N14" s="237">
        <v>28.609999999999996</v>
      </c>
    </row>
    <row r="15" spans="1:14" ht="14.25" customHeight="1" x14ac:dyDescent="0.3">
      <c r="A15" s="230"/>
      <c r="B15" s="236">
        <v>7</v>
      </c>
      <c r="C15" s="237">
        <v>82.08</v>
      </c>
      <c r="D15" s="237">
        <v>87.05</v>
      </c>
      <c r="E15" s="237">
        <v>322.60000000000002</v>
      </c>
      <c r="F15" s="237">
        <v>2421.1999999999998</v>
      </c>
      <c r="G15" s="237">
        <v>1.3</v>
      </c>
      <c r="H15" s="237">
        <v>65.420000000000016</v>
      </c>
      <c r="I15" s="237">
        <v>399.2</v>
      </c>
      <c r="J15" s="237">
        <v>11.2</v>
      </c>
      <c r="K15" s="237">
        <v>894.69999999999993</v>
      </c>
      <c r="L15" s="237">
        <v>1462.3</v>
      </c>
      <c r="M15" s="237">
        <v>390.62</v>
      </c>
      <c r="N15" s="237">
        <v>28.450000000000003</v>
      </c>
    </row>
    <row r="16" spans="1:14" ht="15.6" x14ac:dyDescent="0.3">
      <c r="A16" s="230"/>
      <c r="B16" s="236">
        <v>8</v>
      </c>
      <c r="C16" s="237">
        <v>102.45</v>
      </c>
      <c r="D16" s="237">
        <v>102.27000000000001</v>
      </c>
      <c r="E16" s="237">
        <v>315.43</v>
      </c>
      <c r="F16" s="237">
        <v>2642</v>
      </c>
      <c r="G16" s="237">
        <v>1.4300000000000002</v>
      </c>
      <c r="H16" s="237">
        <v>106.93</v>
      </c>
      <c r="I16" s="237">
        <v>561.12</v>
      </c>
      <c r="J16" s="237">
        <v>12.530000000000001</v>
      </c>
      <c r="K16" s="237">
        <v>1384.6999999999998</v>
      </c>
      <c r="L16" s="237">
        <v>1748.1999999999998</v>
      </c>
      <c r="M16" s="237">
        <v>410.59999999999997</v>
      </c>
      <c r="N16" s="237">
        <v>28.52</v>
      </c>
    </row>
    <row r="17" spans="1:14" s="190" customFormat="1" ht="16.5" customHeight="1" x14ac:dyDescent="0.3">
      <c r="A17" s="239"/>
      <c r="B17" s="240">
        <v>9</v>
      </c>
      <c r="C17" s="238">
        <v>106.14999999999999</v>
      </c>
      <c r="D17" s="238">
        <v>103.82000000000001</v>
      </c>
      <c r="E17" s="238">
        <v>373.83</v>
      </c>
      <c r="F17" s="238">
        <v>2995</v>
      </c>
      <c r="G17" s="238">
        <v>1.4300000000000002</v>
      </c>
      <c r="H17" s="238">
        <v>80.17</v>
      </c>
      <c r="I17" s="238">
        <v>436.5</v>
      </c>
      <c r="J17" s="238">
        <v>78.81</v>
      </c>
      <c r="K17" s="238">
        <v>1672.8000000000002</v>
      </c>
      <c r="L17" s="238">
        <v>2038.8</v>
      </c>
      <c r="M17" s="238">
        <v>475.70000000000005</v>
      </c>
      <c r="N17" s="238">
        <v>27.66</v>
      </c>
    </row>
    <row r="18" spans="1:14" ht="17.25" customHeight="1" x14ac:dyDescent="0.3">
      <c r="A18" s="230"/>
      <c r="B18" s="236">
        <v>10</v>
      </c>
      <c r="C18" s="237">
        <v>82.85</v>
      </c>
      <c r="D18" s="237">
        <v>99.050000000000011</v>
      </c>
      <c r="E18" s="237">
        <v>335.92999999999995</v>
      </c>
      <c r="F18" s="237">
        <v>2484</v>
      </c>
      <c r="G18" s="237">
        <v>1.1300000000000001</v>
      </c>
      <c r="H18" s="237">
        <v>67.72999999999999</v>
      </c>
      <c r="I18" s="237">
        <v>223.02</v>
      </c>
      <c r="J18" s="237">
        <v>17.809999999999999</v>
      </c>
      <c r="K18" s="237">
        <v>880.50000000000011</v>
      </c>
      <c r="L18" s="237">
        <v>1604.1</v>
      </c>
      <c r="M18" s="237">
        <v>471.1</v>
      </c>
      <c r="N18" s="237">
        <v>30.820000000000004</v>
      </c>
    </row>
    <row r="19" spans="1:14" ht="15" customHeight="1" x14ac:dyDescent="0.3">
      <c r="A19" s="230"/>
      <c r="B19" s="236">
        <v>11</v>
      </c>
      <c r="C19" s="237">
        <v>99.45</v>
      </c>
      <c r="D19" s="237">
        <v>81.97</v>
      </c>
      <c r="E19" s="237">
        <v>322.63</v>
      </c>
      <c r="F19" s="237">
        <v>2367</v>
      </c>
      <c r="G19" s="237">
        <v>1.34</v>
      </c>
      <c r="H19" s="237">
        <v>103.63</v>
      </c>
      <c r="I19" s="237">
        <v>318.60000000000002</v>
      </c>
      <c r="J19" s="237">
        <v>15.780000000000001</v>
      </c>
      <c r="K19" s="237">
        <v>1414.5</v>
      </c>
      <c r="L19" s="237">
        <v>1987.2</v>
      </c>
      <c r="M19" s="237">
        <v>499.4</v>
      </c>
      <c r="N19" s="237">
        <v>25.72</v>
      </c>
    </row>
    <row r="20" spans="1:14" ht="18" customHeight="1" x14ac:dyDescent="0.3">
      <c r="A20" s="230"/>
      <c r="B20" s="236">
        <v>12</v>
      </c>
      <c r="C20" s="237">
        <v>93.740000000000009</v>
      </c>
      <c r="D20" s="237">
        <v>116.25</v>
      </c>
      <c r="E20" s="237">
        <v>348.43</v>
      </c>
      <c r="F20" s="237">
        <v>2966</v>
      </c>
      <c r="G20" s="237">
        <v>1.3599999999999999</v>
      </c>
      <c r="H20" s="237">
        <v>88.73</v>
      </c>
      <c r="I20" s="237">
        <v>493.21999999999997</v>
      </c>
      <c r="J20" s="237">
        <v>18.440000000000001</v>
      </c>
      <c r="K20" s="237">
        <v>1227.2</v>
      </c>
      <c r="L20" s="237">
        <v>1817.8</v>
      </c>
      <c r="M20" s="237">
        <v>507.6</v>
      </c>
      <c r="N20" s="237">
        <v>37.22</v>
      </c>
    </row>
    <row r="21" spans="1:14" ht="17.25" customHeight="1" x14ac:dyDescent="0.3">
      <c r="A21" s="230"/>
      <c r="B21" s="236">
        <v>13</v>
      </c>
      <c r="C21" s="237">
        <v>101.24999999999999</v>
      </c>
      <c r="D21" s="237">
        <v>97.19</v>
      </c>
      <c r="E21" s="237">
        <v>397.23</v>
      </c>
      <c r="F21" s="237">
        <v>2959.25</v>
      </c>
      <c r="G21" s="237">
        <v>1.0960000000000001</v>
      </c>
      <c r="H21" s="241">
        <v>68.25</v>
      </c>
      <c r="I21" s="237">
        <v>354.09</v>
      </c>
      <c r="J21" s="237">
        <v>21.67</v>
      </c>
      <c r="K21" s="237">
        <v>1234.79</v>
      </c>
      <c r="L21" s="237">
        <v>1618.15</v>
      </c>
      <c r="M21" s="237">
        <v>389.90000000000003</v>
      </c>
      <c r="N21" s="237">
        <v>22.88</v>
      </c>
    </row>
    <row r="22" spans="1:14" ht="15" customHeight="1" x14ac:dyDescent="0.3">
      <c r="A22" s="230"/>
      <c r="B22" s="236">
        <v>14</v>
      </c>
      <c r="C22" s="237">
        <v>93.15</v>
      </c>
      <c r="D22" s="237">
        <v>100.06</v>
      </c>
      <c r="E22" s="237">
        <v>353.72999999999996</v>
      </c>
      <c r="F22" s="237">
        <v>2643</v>
      </c>
      <c r="G22" s="237">
        <v>1.2000000000000002</v>
      </c>
      <c r="H22" s="237">
        <v>99.03</v>
      </c>
      <c r="I22" s="237">
        <v>308.2</v>
      </c>
      <c r="J22" s="237">
        <v>27.73</v>
      </c>
      <c r="K22" s="237">
        <v>786.09999999999991</v>
      </c>
      <c r="L22" s="237">
        <v>1665.3000000000002</v>
      </c>
      <c r="M22" s="237">
        <v>454.7</v>
      </c>
      <c r="N22" s="237">
        <v>31.019999999999996</v>
      </c>
    </row>
    <row r="23" spans="1:14" ht="12.75" customHeight="1" x14ac:dyDescent="0.3">
      <c r="A23" s="230"/>
      <c r="B23" s="236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</row>
    <row r="24" spans="1:14" ht="18" customHeight="1" x14ac:dyDescent="0.3">
      <c r="A24" s="230"/>
      <c r="B24" s="236" t="s">
        <v>127</v>
      </c>
      <c r="C24" s="237">
        <f>C9+C10+C11+C12+C13+C14+C15+C16+C17+C18+C19+C20+C21+C22</f>
        <v>1306.8700000000003</v>
      </c>
      <c r="D24" s="237">
        <f t="shared" ref="D24:N24" si="0">D9+D10+D11+D12+D13+D14+D15+D16+D17+D18+D19+D20+D21+D22</f>
        <v>1343.66</v>
      </c>
      <c r="E24" s="237">
        <f t="shared" si="0"/>
        <v>4776.5199999999986</v>
      </c>
      <c r="F24" s="237">
        <f t="shared" si="0"/>
        <v>37030.369999999995</v>
      </c>
      <c r="G24" s="237">
        <f t="shared" si="0"/>
        <v>19.508000000000003</v>
      </c>
      <c r="H24" s="237">
        <f t="shared" si="0"/>
        <v>1151.77</v>
      </c>
      <c r="I24" s="237">
        <f t="shared" si="0"/>
        <v>5492.79</v>
      </c>
      <c r="J24" s="237">
        <f t="shared" si="0"/>
        <v>362.93000000000006</v>
      </c>
      <c r="K24" s="237">
        <f t="shared" si="0"/>
        <v>16535.34</v>
      </c>
      <c r="L24" s="237">
        <f t="shared" si="0"/>
        <v>24429.559999999998</v>
      </c>
      <c r="M24" s="237">
        <f t="shared" si="0"/>
        <v>6363.29</v>
      </c>
      <c r="N24" s="237">
        <f t="shared" si="0"/>
        <v>395.35</v>
      </c>
    </row>
    <row r="25" spans="1:14" s="50" customFormat="1" ht="33" customHeight="1" x14ac:dyDescent="0.25">
      <c r="A25" s="48"/>
      <c r="B25" s="242" t="s">
        <v>128</v>
      </c>
      <c r="C25" s="49">
        <f>C24/14</f>
        <v>93.347857142857166</v>
      </c>
      <c r="D25" s="49">
        <f t="shared" ref="D25:N25" si="1">D24/14</f>
        <v>95.97571428571429</v>
      </c>
      <c r="E25" s="49">
        <f t="shared" si="1"/>
        <v>341.17999999999989</v>
      </c>
      <c r="F25" s="49">
        <f t="shared" si="1"/>
        <v>2645.0264285714284</v>
      </c>
      <c r="G25" s="49">
        <f t="shared" si="1"/>
        <v>1.3934285714285717</v>
      </c>
      <c r="H25" s="49">
        <f t="shared" si="1"/>
        <v>82.269285714285715</v>
      </c>
      <c r="I25" s="49">
        <f t="shared" si="1"/>
        <v>392.34214285714285</v>
      </c>
      <c r="J25" s="49">
        <f t="shared" si="1"/>
        <v>25.923571428571432</v>
      </c>
      <c r="K25" s="49">
        <f t="shared" si="1"/>
        <v>1181.0957142857144</v>
      </c>
      <c r="L25" s="49">
        <f t="shared" si="1"/>
        <v>1744.9685714285713</v>
      </c>
      <c r="M25" s="49">
        <f t="shared" si="1"/>
        <v>454.52071428571429</v>
      </c>
      <c r="N25" s="49">
        <f t="shared" si="1"/>
        <v>28.239285714285717</v>
      </c>
    </row>
    <row r="26" spans="1:14" ht="15.6" x14ac:dyDescent="0.3">
      <c r="A26" s="228"/>
      <c r="B26" s="228"/>
      <c r="C26" s="228"/>
      <c r="D26" s="228"/>
      <c r="E26" s="228"/>
      <c r="F26" s="243"/>
      <c r="G26" s="228"/>
      <c r="H26" s="228"/>
      <c r="I26" s="228"/>
      <c r="J26" s="228"/>
      <c r="K26" s="228"/>
      <c r="L26" s="228"/>
      <c r="M26" s="228"/>
      <c r="N26" s="228"/>
    </row>
  </sheetData>
  <mergeCells count="6">
    <mergeCell ref="D1:L2"/>
    <mergeCell ref="B7:B8"/>
    <mergeCell ref="C7:E7"/>
    <mergeCell ref="F7:F8"/>
    <mergeCell ref="G7:J7"/>
    <mergeCell ref="K7:N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25" zoomScale="87" zoomScaleNormal="87" workbookViewId="0">
      <selection sqref="A1:O37"/>
    </sheetView>
  </sheetViews>
  <sheetFormatPr defaultColWidth="10.6640625" defaultRowHeight="18" x14ac:dyDescent="0.35"/>
  <cols>
    <col min="1" max="1" width="5.88671875" style="82" customWidth="1"/>
    <col min="2" max="2" width="17.6640625" style="82" customWidth="1"/>
    <col min="3" max="3" width="9.6640625" style="82" customWidth="1"/>
    <col min="4" max="4" width="9.33203125" style="82" customWidth="1"/>
    <col min="5" max="5" width="8.33203125" style="82" customWidth="1"/>
    <col min="6" max="6" width="9.5546875" style="82" customWidth="1"/>
    <col min="7" max="7" width="9.44140625" style="82" customWidth="1"/>
    <col min="8" max="8" width="8.5546875" style="82" customWidth="1"/>
    <col min="9" max="9" width="9.109375" style="82" customWidth="1"/>
    <col min="10" max="10" width="9.6640625" style="82" customWidth="1"/>
    <col min="11" max="11" width="8.109375" style="82" customWidth="1"/>
    <col min="12" max="12" width="9.6640625" style="82" customWidth="1"/>
    <col min="13" max="13" width="9.44140625" style="82" customWidth="1"/>
    <col min="14" max="14" width="9.33203125" style="82" customWidth="1"/>
    <col min="15" max="16384" width="10.6640625" style="82"/>
  </cols>
  <sheetData>
    <row r="1" spans="1:18" ht="30.75" customHeight="1" thickBot="1" x14ac:dyDescent="0.4">
      <c r="A1" s="36" t="s">
        <v>110</v>
      </c>
      <c r="B1" s="83"/>
      <c r="C1" s="84"/>
      <c r="D1" s="85"/>
      <c r="E1" s="167" t="s">
        <v>152</v>
      </c>
      <c r="F1" s="19" t="s">
        <v>188</v>
      </c>
      <c r="G1" s="19"/>
      <c r="H1" s="19"/>
      <c r="I1" s="19"/>
      <c r="J1" s="19" t="s">
        <v>207</v>
      </c>
      <c r="K1" s="19"/>
      <c r="M1" s="118"/>
    </row>
    <row r="2" spans="1:18" ht="48" customHeight="1" x14ac:dyDescent="0.35">
      <c r="A2" s="256" t="s">
        <v>0</v>
      </c>
      <c r="B2" s="249" t="s">
        <v>1</v>
      </c>
      <c r="C2" s="249" t="s">
        <v>2</v>
      </c>
      <c r="D2" s="249" t="s">
        <v>3</v>
      </c>
      <c r="E2" s="248"/>
      <c r="F2" s="248"/>
      <c r="G2" s="248" t="s">
        <v>4</v>
      </c>
      <c r="H2" s="248" t="s">
        <v>5</v>
      </c>
      <c r="I2" s="248"/>
      <c r="J2" s="248"/>
      <c r="K2" s="248"/>
      <c r="L2" s="248" t="s">
        <v>6</v>
      </c>
      <c r="M2" s="248"/>
      <c r="N2" s="248"/>
      <c r="O2" s="250"/>
      <c r="P2" s="3"/>
      <c r="Q2" s="3"/>
      <c r="R2" s="82" t="s">
        <v>74</v>
      </c>
    </row>
    <row r="3" spans="1:18" ht="27.75" customHeight="1" thickBot="1" x14ac:dyDescent="0.4">
      <c r="A3" s="257"/>
      <c r="B3" s="258"/>
      <c r="C3" s="258"/>
      <c r="D3" s="194" t="s">
        <v>7</v>
      </c>
      <c r="E3" s="194" t="s">
        <v>8</v>
      </c>
      <c r="F3" s="194" t="s">
        <v>9</v>
      </c>
      <c r="G3" s="258"/>
      <c r="H3" s="194" t="s">
        <v>42</v>
      </c>
      <c r="I3" s="194" t="s">
        <v>10</v>
      </c>
      <c r="J3" s="194" t="s">
        <v>11</v>
      </c>
      <c r="K3" s="194" t="s">
        <v>12</v>
      </c>
      <c r="L3" s="194" t="s">
        <v>13</v>
      </c>
      <c r="M3" s="194" t="s">
        <v>14</v>
      </c>
      <c r="N3" s="194" t="s">
        <v>15</v>
      </c>
      <c r="O3" s="11" t="s">
        <v>16</v>
      </c>
      <c r="P3" s="3"/>
      <c r="Q3" s="3"/>
    </row>
    <row r="4" spans="1:18" ht="18.600000000000001" thickBot="1" x14ac:dyDescent="0.4">
      <c r="A4" s="253" t="s">
        <v>17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5"/>
      <c r="P4" s="3"/>
      <c r="Q4" s="3"/>
    </row>
    <row r="5" spans="1:18" x14ac:dyDescent="0.35">
      <c r="A5" s="8"/>
      <c r="B5" s="251" t="s">
        <v>18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3"/>
      <c r="Q5" s="3"/>
    </row>
    <row r="6" spans="1:18" ht="40.5" customHeight="1" x14ac:dyDescent="0.35">
      <c r="A6" s="125">
        <v>182</v>
      </c>
      <c r="B6" s="92" t="s">
        <v>71</v>
      </c>
      <c r="C6" s="193">
        <v>220</v>
      </c>
      <c r="D6" s="101">
        <v>7.4</v>
      </c>
      <c r="E6" s="101">
        <v>11.7</v>
      </c>
      <c r="F6" s="101">
        <v>47</v>
      </c>
      <c r="G6" s="101">
        <v>325</v>
      </c>
      <c r="H6" s="101">
        <v>0.1</v>
      </c>
      <c r="I6" s="101">
        <v>1.1000000000000001</v>
      </c>
      <c r="J6" s="101">
        <v>58</v>
      </c>
      <c r="K6" s="101">
        <v>0.2</v>
      </c>
      <c r="L6" s="101">
        <v>138</v>
      </c>
      <c r="M6" s="101">
        <v>184</v>
      </c>
      <c r="N6" s="101">
        <v>48</v>
      </c>
      <c r="O6" s="101">
        <v>1.2</v>
      </c>
      <c r="P6" s="3"/>
      <c r="Q6" s="3"/>
    </row>
    <row r="7" spans="1:18" ht="23.25" customHeight="1" x14ac:dyDescent="0.35">
      <c r="A7" s="193">
        <v>376</v>
      </c>
      <c r="B7" s="92" t="s">
        <v>20</v>
      </c>
      <c r="C7" s="101" t="s">
        <v>19</v>
      </c>
      <c r="D7" s="101">
        <v>7.0000000000000007E-2</v>
      </c>
      <c r="E7" s="101">
        <v>0.02</v>
      </c>
      <c r="F7" s="101">
        <v>15</v>
      </c>
      <c r="G7" s="101">
        <v>60</v>
      </c>
      <c r="H7" s="101">
        <v>0</v>
      </c>
      <c r="I7" s="101">
        <v>0.03</v>
      </c>
      <c r="J7" s="101">
        <v>0</v>
      </c>
      <c r="K7" s="101">
        <v>0</v>
      </c>
      <c r="L7" s="101">
        <v>11</v>
      </c>
      <c r="M7" s="101">
        <v>2.8</v>
      </c>
      <c r="N7" s="101">
        <v>1.4</v>
      </c>
      <c r="O7" s="101">
        <v>0.2</v>
      </c>
      <c r="P7" s="3"/>
      <c r="Q7" s="3"/>
    </row>
    <row r="8" spans="1:18" x14ac:dyDescent="0.35">
      <c r="A8" s="126"/>
      <c r="B8" s="29" t="s">
        <v>130</v>
      </c>
      <c r="C8" s="193">
        <v>60</v>
      </c>
      <c r="D8" s="101">
        <v>4</v>
      </c>
      <c r="E8" s="101">
        <v>0.7</v>
      </c>
      <c r="F8" s="101">
        <v>20</v>
      </c>
      <c r="G8" s="101">
        <v>104</v>
      </c>
      <c r="H8" s="101">
        <v>0.1</v>
      </c>
      <c r="I8" s="101">
        <v>0</v>
      </c>
      <c r="J8" s="101">
        <v>0</v>
      </c>
      <c r="K8" s="101">
        <v>0.8</v>
      </c>
      <c r="L8" s="101">
        <v>21</v>
      </c>
      <c r="M8" s="101">
        <v>95</v>
      </c>
      <c r="N8" s="101">
        <v>28</v>
      </c>
      <c r="O8" s="101">
        <v>2.2999999999999998</v>
      </c>
      <c r="P8" s="3"/>
      <c r="Q8" s="3"/>
    </row>
    <row r="9" spans="1:18" ht="39.75" customHeight="1" x14ac:dyDescent="0.35">
      <c r="A9" s="193">
        <v>14</v>
      </c>
      <c r="B9" s="92" t="s">
        <v>21</v>
      </c>
      <c r="C9" s="193">
        <v>10</v>
      </c>
      <c r="D9" s="101">
        <v>0.08</v>
      </c>
      <c r="E9" s="101">
        <v>7.25</v>
      </c>
      <c r="F9" s="101">
        <v>0.13</v>
      </c>
      <c r="G9" s="101">
        <v>66</v>
      </c>
      <c r="H9" s="101">
        <v>0</v>
      </c>
      <c r="I9" s="101">
        <v>0</v>
      </c>
      <c r="J9" s="101">
        <v>40</v>
      </c>
      <c r="K9" s="101">
        <v>0.11</v>
      </c>
      <c r="L9" s="101">
        <v>2.4</v>
      </c>
      <c r="M9" s="101">
        <v>3</v>
      </c>
      <c r="N9" s="101">
        <v>0</v>
      </c>
      <c r="O9" s="101">
        <v>0.02</v>
      </c>
      <c r="P9" s="3"/>
      <c r="Q9" s="3"/>
    </row>
    <row r="10" spans="1:18" ht="25.5" customHeight="1" x14ac:dyDescent="0.35">
      <c r="A10" s="193">
        <v>210</v>
      </c>
      <c r="B10" s="92" t="s">
        <v>189</v>
      </c>
      <c r="C10" s="193">
        <v>58</v>
      </c>
      <c r="D10" s="101">
        <v>5.3</v>
      </c>
      <c r="E10" s="91">
        <v>9.6</v>
      </c>
      <c r="F10" s="101">
        <v>1</v>
      </c>
      <c r="G10" s="101">
        <v>112</v>
      </c>
      <c r="H10" s="101">
        <v>0.2</v>
      </c>
      <c r="I10" s="101">
        <v>0.1</v>
      </c>
      <c r="J10" s="101">
        <v>125</v>
      </c>
      <c r="K10" s="101">
        <v>0.3</v>
      </c>
      <c r="L10" s="101">
        <v>39</v>
      </c>
      <c r="M10" s="101">
        <v>87</v>
      </c>
      <c r="N10" s="101">
        <v>6.2</v>
      </c>
      <c r="O10" s="101">
        <v>1</v>
      </c>
      <c r="P10" s="3"/>
      <c r="Q10" s="3"/>
    </row>
    <row r="11" spans="1:18" x14ac:dyDescent="0.35">
      <c r="A11" s="252"/>
      <c r="B11" s="252"/>
      <c r="C11" s="193"/>
      <c r="D11" s="51">
        <f t="shared" ref="D11:O11" si="0">D6+D7+D8+D9+D10</f>
        <v>16.850000000000001</v>
      </c>
      <c r="E11" s="51">
        <f t="shared" si="0"/>
        <v>29.269999999999996</v>
      </c>
      <c r="F11" s="51">
        <f t="shared" si="0"/>
        <v>83.13</v>
      </c>
      <c r="G11" s="51">
        <f t="shared" si="0"/>
        <v>667</v>
      </c>
      <c r="H11" s="51">
        <f t="shared" si="0"/>
        <v>0.4</v>
      </c>
      <c r="I11" s="51">
        <f t="shared" si="0"/>
        <v>1.2300000000000002</v>
      </c>
      <c r="J11" s="51">
        <f t="shared" si="0"/>
        <v>223</v>
      </c>
      <c r="K11" s="51">
        <f t="shared" si="0"/>
        <v>1.4100000000000001</v>
      </c>
      <c r="L11" s="51">
        <f t="shared" si="0"/>
        <v>211.4</v>
      </c>
      <c r="M11" s="51">
        <f t="shared" si="0"/>
        <v>371.8</v>
      </c>
      <c r="N11" s="51">
        <f t="shared" si="0"/>
        <v>83.600000000000009</v>
      </c>
      <c r="O11" s="51">
        <f t="shared" si="0"/>
        <v>4.72</v>
      </c>
      <c r="P11" s="3"/>
      <c r="Q11" s="3"/>
    </row>
    <row r="12" spans="1:18" x14ac:dyDescent="0.35">
      <c r="A12" s="246" t="s">
        <v>37</v>
      </c>
      <c r="B12" s="247"/>
      <c r="C12" s="247"/>
      <c r="D12" s="247"/>
      <c r="E12" s="247"/>
      <c r="F12" s="247"/>
      <c r="G12" s="247"/>
      <c r="H12" s="192"/>
      <c r="I12" s="192"/>
      <c r="J12" s="192"/>
      <c r="K12" s="192"/>
      <c r="L12" s="192"/>
      <c r="M12" s="192"/>
      <c r="N12" s="192"/>
      <c r="O12" s="195"/>
      <c r="P12" s="3"/>
      <c r="Q12" s="3"/>
    </row>
    <row r="13" spans="1:18" ht="23.25" customHeight="1" x14ac:dyDescent="0.35">
      <c r="A13" s="95" t="s">
        <v>96</v>
      </c>
      <c r="B13" s="94" t="s">
        <v>111</v>
      </c>
      <c r="C13" s="95">
        <v>30</v>
      </c>
      <c r="D13" s="95">
        <v>3.7</v>
      </c>
      <c r="E13" s="93">
        <v>1.3</v>
      </c>
      <c r="F13" s="95">
        <v>23</v>
      </c>
      <c r="G13" s="95">
        <v>113</v>
      </c>
      <c r="H13" s="95">
        <v>0.03</v>
      </c>
      <c r="I13" s="95">
        <v>0</v>
      </c>
      <c r="J13" s="95">
        <v>9.1999999999999993</v>
      </c>
      <c r="K13" s="95">
        <v>0</v>
      </c>
      <c r="L13" s="95">
        <v>8.6999999999999993</v>
      </c>
      <c r="M13" s="95">
        <v>32</v>
      </c>
      <c r="N13" s="95">
        <v>6.6</v>
      </c>
      <c r="O13" s="95">
        <v>0.5</v>
      </c>
      <c r="P13" s="3"/>
      <c r="Q13" s="3"/>
    </row>
    <row r="14" spans="1:18" s="118" customFormat="1" ht="23.25" customHeight="1" x14ac:dyDescent="0.35">
      <c r="A14" s="112">
        <v>385</v>
      </c>
      <c r="B14" s="122" t="s">
        <v>115</v>
      </c>
      <c r="C14" s="112">
        <v>200</v>
      </c>
      <c r="D14" s="114">
        <v>5.8</v>
      </c>
      <c r="E14" s="114">
        <v>5</v>
      </c>
      <c r="F14" s="114">
        <v>9.6</v>
      </c>
      <c r="G14" s="114">
        <v>107</v>
      </c>
      <c r="H14" s="114">
        <v>0.08</v>
      </c>
      <c r="I14" s="114">
        <v>2.6</v>
      </c>
      <c r="J14" s="114">
        <v>40</v>
      </c>
      <c r="K14" s="114">
        <v>0</v>
      </c>
      <c r="L14" s="114">
        <v>240</v>
      </c>
      <c r="M14" s="114">
        <v>180</v>
      </c>
      <c r="N14" s="114">
        <v>28</v>
      </c>
      <c r="O14" s="114">
        <v>0.2</v>
      </c>
      <c r="P14" s="117"/>
      <c r="Q14" s="117"/>
    </row>
    <row r="15" spans="1:18" ht="18.75" customHeight="1" x14ac:dyDescent="0.35">
      <c r="A15" s="34"/>
      <c r="B15" s="34"/>
      <c r="C15" s="34"/>
      <c r="D15" s="34">
        <f t="shared" ref="D15:O15" si="1">SUM(D13:D14)</f>
        <v>9.5</v>
      </c>
      <c r="E15" s="34">
        <f t="shared" si="1"/>
        <v>6.3</v>
      </c>
      <c r="F15" s="34">
        <f t="shared" si="1"/>
        <v>32.6</v>
      </c>
      <c r="G15" s="34">
        <f t="shared" si="1"/>
        <v>220</v>
      </c>
      <c r="H15" s="34">
        <f t="shared" si="1"/>
        <v>0.11</v>
      </c>
      <c r="I15" s="34">
        <f t="shared" si="1"/>
        <v>2.6</v>
      </c>
      <c r="J15" s="34">
        <f t="shared" si="1"/>
        <v>49.2</v>
      </c>
      <c r="K15" s="34">
        <f t="shared" si="1"/>
        <v>0</v>
      </c>
      <c r="L15" s="34">
        <f t="shared" si="1"/>
        <v>248.7</v>
      </c>
      <c r="M15" s="34">
        <f t="shared" si="1"/>
        <v>212</v>
      </c>
      <c r="N15" s="34">
        <f t="shared" si="1"/>
        <v>34.6</v>
      </c>
      <c r="O15" s="34">
        <f t="shared" si="1"/>
        <v>0.7</v>
      </c>
      <c r="P15" s="3"/>
      <c r="Q15" s="3"/>
    </row>
    <row r="16" spans="1:18" x14ac:dyDescent="0.35">
      <c r="A16" s="34"/>
      <c r="B16" s="34"/>
      <c r="C16" s="34"/>
      <c r="D16" s="34" t="s">
        <v>62</v>
      </c>
      <c r="E16" s="31">
        <v>0.25</v>
      </c>
      <c r="F16" s="34"/>
      <c r="G16" s="34"/>
      <c r="H16" s="34"/>
      <c r="I16" s="30"/>
      <c r="J16" s="31"/>
      <c r="K16" s="18"/>
      <c r="L16" s="18"/>
      <c r="M16" s="18"/>
      <c r="N16" s="18"/>
      <c r="O16" s="18"/>
      <c r="P16" s="3"/>
      <c r="Q16" s="3"/>
    </row>
    <row r="17" spans="1:17" ht="20.25" customHeight="1" x14ac:dyDescent="0.35">
      <c r="A17" s="244" t="s">
        <v>34</v>
      </c>
      <c r="B17" s="244"/>
      <c r="C17" s="244"/>
      <c r="D17" s="244"/>
      <c r="E17" s="244"/>
      <c r="F17" s="244"/>
      <c r="G17" s="246"/>
      <c r="H17" s="99"/>
      <c r="I17" s="99"/>
      <c r="J17" s="99"/>
      <c r="K17" s="99"/>
      <c r="L17" s="99"/>
      <c r="M17" s="99"/>
      <c r="N17" s="83"/>
      <c r="O17" s="100"/>
      <c r="P17" s="3"/>
      <c r="Q17" s="3"/>
    </row>
    <row r="18" spans="1:17" ht="63" customHeight="1" x14ac:dyDescent="0.35">
      <c r="A18" s="193">
        <v>50</v>
      </c>
      <c r="B18" s="92" t="s">
        <v>144</v>
      </c>
      <c r="C18" s="193">
        <v>100</v>
      </c>
      <c r="D18" s="101">
        <v>4.5999999999999996</v>
      </c>
      <c r="E18" s="101">
        <v>9.3000000000000007</v>
      </c>
      <c r="F18" s="101">
        <v>7.2</v>
      </c>
      <c r="G18" s="101">
        <v>131</v>
      </c>
      <c r="H18" s="101">
        <v>0.02</v>
      </c>
      <c r="I18" s="101">
        <v>5.7</v>
      </c>
      <c r="J18" s="101">
        <v>38.5</v>
      </c>
      <c r="K18" s="101">
        <v>2.2999999999999998</v>
      </c>
      <c r="L18" s="101">
        <v>161</v>
      </c>
      <c r="M18" s="101">
        <v>109</v>
      </c>
      <c r="N18" s="101">
        <v>22.9</v>
      </c>
      <c r="O18" s="101">
        <v>1.2</v>
      </c>
      <c r="P18" s="3"/>
      <c r="Q18" s="3"/>
    </row>
    <row r="19" spans="1:17" ht="57.75" customHeight="1" x14ac:dyDescent="0.35">
      <c r="A19" s="112">
        <v>98</v>
      </c>
      <c r="B19" s="113" t="s">
        <v>135</v>
      </c>
      <c r="C19" s="112">
        <v>250</v>
      </c>
      <c r="D19" s="114">
        <v>1.48</v>
      </c>
      <c r="E19" s="114">
        <v>4.91</v>
      </c>
      <c r="F19" s="114">
        <v>6.08</v>
      </c>
      <c r="G19" s="114">
        <v>76.25</v>
      </c>
      <c r="H19" s="114">
        <v>0.04</v>
      </c>
      <c r="I19" s="114">
        <v>9.8699999999999992</v>
      </c>
      <c r="J19" s="114">
        <v>0</v>
      </c>
      <c r="K19" s="114">
        <v>2.2999999999999998</v>
      </c>
      <c r="L19" s="114">
        <v>35.869999999999997</v>
      </c>
      <c r="M19" s="114">
        <v>33.57</v>
      </c>
      <c r="N19" s="114">
        <v>14.17</v>
      </c>
      <c r="O19" s="114">
        <v>0.56999999999999995</v>
      </c>
      <c r="P19" s="3"/>
      <c r="Q19" s="3"/>
    </row>
    <row r="20" spans="1:17" ht="57" customHeight="1" x14ac:dyDescent="0.35">
      <c r="A20" s="193">
        <v>229</v>
      </c>
      <c r="B20" s="92" t="s">
        <v>76</v>
      </c>
      <c r="C20" s="193">
        <v>175</v>
      </c>
      <c r="D20" s="101">
        <v>17</v>
      </c>
      <c r="E20" s="101">
        <v>8.6999999999999993</v>
      </c>
      <c r="F20" s="101">
        <v>6.6</v>
      </c>
      <c r="G20" s="101">
        <v>185</v>
      </c>
      <c r="H20" s="101">
        <v>0.08</v>
      </c>
      <c r="I20" s="101">
        <v>6.5</v>
      </c>
      <c r="J20" s="101">
        <v>10</v>
      </c>
      <c r="K20" s="101">
        <v>4.4000000000000004</v>
      </c>
      <c r="L20" s="101">
        <v>68</v>
      </c>
      <c r="M20" s="101">
        <v>283</v>
      </c>
      <c r="N20" s="101">
        <v>85</v>
      </c>
      <c r="O20" s="101">
        <v>1.4</v>
      </c>
      <c r="P20" s="3"/>
      <c r="Q20" s="3"/>
    </row>
    <row r="21" spans="1:17" ht="42" customHeight="1" x14ac:dyDescent="0.35">
      <c r="A21" s="193">
        <v>310</v>
      </c>
      <c r="B21" s="92" t="s">
        <v>190</v>
      </c>
      <c r="C21" s="193" t="s">
        <v>191</v>
      </c>
      <c r="D21" s="101">
        <v>2</v>
      </c>
      <c r="E21" s="101">
        <v>2.8</v>
      </c>
      <c r="F21" s="101">
        <v>15.3</v>
      </c>
      <c r="G21" s="101">
        <v>95</v>
      </c>
      <c r="H21" s="101">
        <v>0.06</v>
      </c>
      <c r="I21" s="101">
        <v>14</v>
      </c>
      <c r="J21" s="101">
        <v>0</v>
      </c>
      <c r="K21" s="101">
        <v>0.1</v>
      </c>
      <c r="L21" s="101">
        <v>9.6999999999999993</v>
      </c>
      <c r="M21" s="101">
        <v>53</v>
      </c>
      <c r="N21" s="101">
        <v>19.5</v>
      </c>
      <c r="O21" s="101">
        <v>0.7</v>
      </c>
      <c r="P21" s="3"/>
      <c r="Q21" s="3"/>
    </row>
    <row r="22" spans="1:17" ht="42.75" customHeight="1" x14ac:dyDescent="0.35">
      <c r="A22" s="95">
        <v>349</v>
      </c>
      <c r="B22" s="94" t="s">
        <v>98</v>
      </c>
      <c r="C22" s="95">
        <v>200</v>
      </c>
      <c r="D22" s="93">
        <v>0.6</v>
      </c>
      <c r="E22" s="93">
        <v>0.08</v>
      </c>
      <c r="F22" s="93">
        <v>32</v>
      </c>
      <c r="G22" s="93">
        <v>132</v>
      </c>
      <c r="H22" s="93">
        <v>0.01</v>
      </c>
      <c r="I22" s="93">
        <v>0.6</v>
      </c>
      <c r="J22" s="93">
        <v>0</v>
      </c>
      <c r="K22" s="93">
        <v>0.4</v>
      </c>
      <c r="L22" s="93">
        <v>32</v>
      </c>
      <c r="M22" s="93">
        <v>23</v>
      </c>
      <c r="N22" s="93">
        <v>17.399999999999999</v>
      </c>
      <c r="O22" s="93">
        <v>0.6</v>
      </c>
      <c r="P22" s="3"/>
      <c r="Q22" s="3"/>
    </row>
    <row r="23" spans="1:17" ht="23.25" customHeight="1" x14ac:dyDescent="0.35">
      <c r="A23" s="193"/>
      <c r="B23" s="92" t="s">
        <v>141</v>
      </c>
      <c r="C23" s="193">
        <v>50</v>
      </c>
      <c r="D23" s="101">
        <v>3.3</v>
      </c>
      <c r="E23" s="101">
        <v>0.6</v>
      </c>
      <c r="F23" s="101">
        <v>16.7</v>
      </c>
      <c r="G23" s="101">
        <v>87</v>
      </c>
      <c r="H23" s="101">
        <v>0.09</v>
      </c>
      <c r="I23" s="101">
        <v>0</v>
      </c>
      <c r="J23" s="101">
        <v>0</v>
      </c>
      <c r="K23" s="101">
        <v>0.7</v>
      </c>
      <c r="L23" s="101">
        <v>18</v>
      </c>
      <c r="M23" s="101">
        <v>79</v>
      </c>
      <c r="N23" s="101">
        <v>24</v>
      </c>
      <c r="O23" s="101">
        <v>2</v>
      </c>
      <c r="P23" s="3"/>
      <c r="Q23" s="3"/>
    </row>
    <row r="24" spans="1:17" ht="21" customHeight="1" x14ac:dyDescent="0.35">
      <c r="A24" s="193"/>
      <c r="B24" s="92" t="s">
        <v>22</v>
      </c>
      <c r="C24" s="193">
        <v>40</v>
      </c>
      <c r="D24" s="101">
        <v>3.4</v>
      </c>
      <c r="E24" s="101">
        <v>0.5</v>
      </c>
      <c r="F24" s="101">
        <v>16</v>
      </c>
      <c r="G24" s="101">
        <v>80</v>
      </c>
      <c r="H24" s="101">
        <v>7.0000000000000007E-2</v>
      </c>
      <c r="I24" s="101">
        <v>0</v>
      </c>
      <c r="J24" s="101">
        <v>0</v>
      </c>
      <c r="K24" s="101">
        <v>0.5</v>
      </c>
      <c r="L24" s="101">
        <v>19</v>
      </c>
      <c r="M24" s="101">
        <v>62.8</v>
      </c>
      <c r="N24" s="101">
        <v>20</v>
      </c>
      <c r="O24" s="101">
        <v>1.5</v>
      </c>
      <c r="P24" s="3"/>
      <c r="Q24" s="3"/>
    </row>
    <row r="25" spans="1:17" ht="24" customHeight="1" x14ac:dyDescent="0.35">
      <c r="A25" s="191"/>
      <c r="B25" s="191"/>
      <c r="C25" s="191"/>
      <c r="D25" s="52">
        <f t="shared" ref="D25:O25" si="2">D18+D19+D20+D21+D22+D23+D24</f>
        <v>32.380000000000003</v>
      </c>
      <c r="E25" s="52">
        <f t="shared" si="2"/>
        <v>26.89</v>
      </c>
      <c r="F25" s="52">
        <f t="shared" si="2"/>
        <v>99.88000000000001</v>
      </c>
      <c r="G25" s="52">
        <f t="shared" si="2"/>
        <v>786.25</v>
      </c>
      <c r="H25" s="52">
        <f t="shared" si="2"/>
        <v>0.37000000000000005</v>
      </c>
      <c r="I25" s="52">
        <f t="shared" si="2"/>
        <v>36.67</v>
      </c>
      <c r="J25" s="52">
        <f t="shared" si="2"/>
        <v>48.5</v>
      </c>
      <c r="K25" s="52">
        <f t="shared" si="2"/>
        <v>10.7</v>
      </c>
      <c r="L25" s="52">
        <f t="shared" si="2"/>
        <v>343.57</v>
      </c>
      <c r="M25" s="52">
        <f t="shared" si="2"/>
        <v>643.36999999999989</v>
      </c>
      <c r="N25" s="52">
        <f t="shared" si="2"/>
        <v>202.97</v>
      </c>
      <c r="O25" s="52">
        <f t="shared" si="2"/>
        <v>7.97</v>
      </c>
      <c r="P25" s="3"/>
      <c r="Q25" s="3"/>
    </row>
    <row r="26" spans="1:17" ht="23.25" customHeight="1" x14ac:dyDescent="0.35">
      <c r="A26" s="244" t="s">
        <v>27</v>
      </c>
      <c r="B26" s="244"/>
      <c r="C26" s="244"/>
      <c r="D26" s="244"/>
      <c r="E26" s="244"/>
      <c r="F26" s="244"/>
      <c r="G26" s="246"/>
      <c r="H26" s="99"/>
      <c r="I26" s="99"/>
      <c r="J26" s="99"/>
      <c r="K26" s="99"/>
      <c r="L26" s="99"/>
      <c r="M26" s="99"/>
      <c r="N26" s="83"/>
      <c r="O26" s="100"/>
      <c r="P26" s="3"/>
      <c r="Q26" s="3"/>
    </row>
    <row r="27" spans="1:17" x14ac:dyDescent="0.35">
      <c r="A27" s="193">
        <v>265</v>
      </c>
      <c r="B27" s="92" t="s">
        <v>142</v>
      </c>
      <c r="C27" s="193">
        <v>190</v>
      </c>
      <c r="D27" s="101">
        <v>20.8</v>
      </c>
      <c r="E27" s="101">
        <v>21.3</v>
      </c>
      <c r="F27" s="101">
        <v>33</v>
      </c>
      <c r="G27" s="101">
        <v>407</v>
      </c>
      <c r="H27" s="101">
        <v>7.0000000000000007E-2</v>
      </c>
      <c r="I27" s="101">
        <v>1.6</v>
      </c>
      <c r="J27" s="101">
        <v>0</v>
      </c>
      <c r="K27" s="101">
        <v>3.5</v>
      </c>
      <c r="L27" s="101">
        <v>18</v>
      </c>
      <c r="M27" s="101">
        <v>271</v>
      </c>
      <c r="N27" s="101">
        <v>49</v>
      </c>
      <c r="O27" s="101">
        <v>3.3</v>
      </c>
      <c r="P27" s="3"/>
      <c r="Q27" s="3"/>
    </row>
    <row r="28" spans="1:17" ht="82.5" customHeight="1" x14ac:dyDescent="0.35">
      <c r="A28" s="193">
        <v>37</v>
      </c>
      <c r="B28" s="92" t="s">
        <v>210</v>
      </c>
      <c r="C28" s="193">
        <v>100</v>
      </c>
      <c r="D28" s="101">
        <v>1.22</v>
      </c>
      <c r="E28" s="101">
        <v>7.84</v>
      </c>
      <c r="F28" s="101">
        <v>8.9600000000000009</v>
      </c>
      <c r="G28" s="101">
        <v>111.4</v>
      </c>
      <c r="H28" s="101">
        <v>0.06</v>
      </c>
      <c r="I28" s="101">
        <v>6.04</v>
      </c>
      <c r="J28" s="101">
        <v>0</v>
      </c>
      <c r="K28" s="101">
        <v>2.41</v>
      </c>
      <c r="L28" s="101">
        <v>18.53</v>
      </c>
      <c r="M28" s="101">
        <v>42.1</v>
      </c>
      <c r="N28" s="101">
        <v>15.21</v>
      </c>
      <c r="O28" s="101">
        <v>0.68</v>
      </c>
      <c r="P28" s="3"/>
      <c r="Q28" s="3"/>
    </row>
    <row r="29" spans="1:17" ht="25.5" customHeight="1" x14ac:dyDescent="0.35">
      <c r="A29" s="193">
        <v>389</v>
      </c>
      <c r="B29" s="92" t="s">
        <v>102</v>
      </c>
      <c r="C29" s="193">
        <v>200</v>
      </c>
      <c r="D29" s="101">
        <v>1</v>
      </c>
      <c r="E29" s="101">
        <v>0</v>
      </c>
      <c r="F29" s="101">
        <v>20</v>
      </c>
      <c r="G29" s="101">
        <v>84</v>
      </c>
      <c r="H29" s="101">
        <v>0.02</v>
      </c>
      <c r="I29" s="101">
        <v>4</v>
      </c>
      <c r="J29" s="101">
        <v>0</v>
      </c>
      <c r="K29" s="101">
        <v>0.2</v>
      </c>
      <c r="L29" s="101">
        <v>14</v>
      </c>
      <c r="M29" s="101">
        <v>14</v>
      </c>
      <c r="N29" s="101">
        <v>8</v>
      </c>
      <c r="O29" s="101">
        <v>2.8</v>
      </c>
      <c r="P29" s="3"/>
      <c r="Q29" s="3"/>
    </row>
    <row r="30" spans="1:17" ht="24" customHeight="1" x14ac:dyDescent="0.35">
      <c r="A30" s="193"/>
      <c r="B30" s="92" t="s">
        <v>141</v>
      </c>
      <c r="C30" s="193">
        <v>40</v>
      </c>
      <c r="D30" s="101">
        <v>2.6</v>
      </c>
      <c r="E30" s="101">
        <v>0.5</v>
      </c>
      <c r="F30" s="101">
        <v>13.3</v>
      </c>
      <c r="G30" s="101">
        <v>70</v>
      </c>
      <c r="H30" s="101">
        <v>7.0000000000000007E-2</v>
      </c>
      <c r="I30" s="101">
        <v>0</v>
      </c>
      <c r="J30" s="101">
        <v>0</v>
      </c>
      <c r="K30" s="101">
        <v>0.56000000000000005</v>
      </c>
      <c r="L30" s="101">
        <v>14</v>
      </c>
      <c r="M30" s="101">
        <v>63</v>
      </c>
      <c r="N30" s="101">
        <v>18.8</v>
      </c>
      <c r="O30" s="101">
        <v>1.5</v>
      </c>
      <c r="P30" s="3"/>
      <c r="Q30" s="3"/>
    </row>
    <row r="31" spans="1:17" ht="23.25" customHeight="1" x14ac:dyDescent="0.35">
      <c r="A31" s="193"/>
      <c r="B31" s="92" t="s">
        <v>22</v>
      </c>
      <c r="C31" s="193">
        <v>40</v>
      </c>
      <c r="D31" s="101">
        <v>3.4</v>
      </c>
      <c r="E31" s="101">
        <v>0.5</v>
      </c>
      <c r="F31" s="101">
        <v>16</v>
      </c>
      <c r="G31" s="101">
        <v>80</v>
      </c>
      <c r="H31" s="101">
        <v>7.0000000000000007E-2</v>
      </c>
      <c r="I31" s="101">
        <v>0</v>
      </c>
      <c r="J31" s="101">
        <v>0</v>
      </c>
      <c r="K31" s="101">
        <v>0.56000000000000005</v>
      </c>
      <c r="L31" s="101">
        <v>19</v>
      </c>
      <c r="M31" s="101">
        <v>63</v>
      </c>
      <c r="N31" s="101">
        <v>19.600000000000001</v>
      </c>
      <c r="O31" s="101">
        <v>1.5</v>
      </c>
      <c r="P31" s="3"/>
      <c r="Q31" s="3"/>
    </row>
    <row r="32" spans="1:17" ht="45" customHeight="1" x14ac:dyDescent="0.35">
      <c r="A32" s="193">
        <v>372</v>
      </c>
      <c r="B32" s="92" t="s">
        <v>192</v>
      </c>
      <c r="C32" s="193">
        <v>150</v>
      </c>
      <c r="D32" s="101">
        <v>0.54</v>
      </c>
      <c r="E32" s="101">
        <v>0.5</v>
      </c>
      <c r="F32" s="101">
        <v>53.4</v>
      </c>
      <c r="G32" s="101">
        <v>214</v>
      </c>
      <c r="H32" s="101">
        <v>0.04</v>
      </c>
      <c r="I32" s="101">
        <v>6.8</v>
      </c>
      <c r="J32" s="101">
        <v>0</v>
      </c>
      <c r="K32" s="101">
        <v>0.28000000000000003</v>
      </c>
      <c r="L32" s="101">
        <v>24.4</v>
      </c>
      <c r="M32" s="101">
        <v>15.2</v>
      </c>
      <c r="N32" s="101">
        <v>12.4</v>
      </c>
      <c r="O32" s="101">
        <v>3</v>
      </c>
      <c r="P32" s="3"/>
      <c r="Q32" s="3"/>
    </row>
    <row r="33" spans="1:17" ht="47.25" customHeight="1" x14ac:dyDescent="0.35">
      <c r="A33" s="191"/>
      <c r="B33" s="191"/>
      <c r="C33" s="191"/>
      <c r="D33" s="52">
        <f t="shared" ref="D33:O33" si="3">D27+D28+D29+D30+D31+D32</f>
        <v>29.56</v>
      </c>
      <c r="E33" s="52">
        <f t="shared" si="3"/>
        <v>30.64</v>
      </c>
      <c r="F33" s="52">
        <f t="shared" si="3"/>
        <v>144.66</v>
      </c>
      <c r="G33" s="52">
        <f t="shared" si="3"/>
        <v>966.4</v>
      </c>
      <c r="H33" s="52">
        <f t="shared" si="3"/>
        <v>0.33</v>
      </c>
      <c r="I33" s="52">
        <f t="shared" si="3"/>
        <v>18.440000000000001</v>
      </c>
      <c r="J33" s="52">
        <f t="shared" si="3"/>
        <v>0</v>
      </c>
      <c r="K33" s="52">
        <f t="shared" si="3"/>
        <v>7.5100000000000007</v>
      </c>
      <c r="L33" s="52">
        <f t="shared" si="3"/>
        <v>107.93</v>
      </c>
      <c r="M33" s="52">
        <f t="shared" si="3"/>
        <v>468.3</v>
      </c>
      <c r="N33" s="52">
        <f t="shared" si="3"/>
        <v>123.01000000000002</v>
      </c>
      <c r="O33" s="52">
        <f t="shared" si="3"/>
        <v>12.78</v>
      </c>
      <c r="P33" s="3"/>
      <c r="Q33" s="3"/>
    </row>
    <row r="34" spans="1:17" ht="43.5" customHeight="1" x14ac:dyDescent="0.35">
      <c r="A34" s="244" t="s">
        <v>32</v>
      </c>
      <c r="B34" s="245"/>
      <c r="C34" s="245"/>
      <c r="D34" s="245"/>
      <c r="E34" s="245"/>
      <c r="F34" s="245"/>
      <c r="G34" s="245"/>
      <c r="H34" s="191"/>
      <c r="I34" s="191"/>
      <c r="J34" s="191"/>
      <c r="K34" s="191"/>
      <c r="L34" s="191"/>
      <c r="M34" s="191"/>
      <c r="N34" s="191"/>
      <c r="O34" s="191"/>
      <c r="P34" s="3"/>
      <c r="Q34" s="3"/>
    </row>
    <row r="35" spans="1:17" ht="45" customHeight="1" x14ac:dyDescent="0.35">
      <c r="A35" s="95">
        <v>386</v>
      </c>
      <c r="B35" s="94" t="s">
        <v>129</v>
      </c>
      <c r="C35" s="95">
        <v>200</v>
      </c>
      <c r="D35" s="93">
        <v>5.8</v>
      </c>
      <c r="E35" s="93">
        <v>5</v>
      </c>
      <c r="F35" s="93">
        <v>8.4</v>
      </c>
      <c r="G35" s="93">
        <v>102</v>
      </c>
      <c r="H35" s="93">
        <v>0.04</v>
      </c>
      <c r="I35" s="93">
        <v>0.6</v>
      </c>
      <c r="J35" s="93">
        <v>40</v>
      </c>
      <c r="K35" s="93">
        <v>0</v>
      </c>
      <c r="L35" s="93">
        <v>248</v>
      </c>
      <c r="M35" s="93">
        <v>184</v>
      </c>
      <c r="N35" s="93">
        <v>28</v>
      </c>
      <c r="O35" s="93">
        <v>0.2</v>
      </c>
      <c r="P35" s="86"/>
      <c r="Q35" s="3"/>
    </row>
    <row r="36" spans="1:17" x14ac:dyDescent="0.35">
      <c r="A36" s="191"/>
      <c r="B36" s="191"/>
      <c r="C36" s="191"/>
      <c r="D36" s="52">
        <f t="shared" ref="D36:O36" si="4">SUM(D35)</f>
        <v>5.8</v>
      </c>
      <c r="E36" s="52">
        <f t="shared" si="4"/>
        <v>5</v>
      </c>
      <c r="F36" s="52">
        <f t="shared" si="4"/>
        <v>8.4</v>
      </c>
      <c r="G36" s="52">
        <f t="shared" si="4"/>
        <v>102</v>
      </c>
      <c r="H36" s="52">
        <f t="shared" si="4"/>
        <v>0.04</v>
      </c>
      <c r="I36" s="52">
        <f t="shared" si="4"/>
        <v>0.6</v>
      </c>
      <c r="J36" s="52">
        <f t="shared" si="4"/>
        <v>40</v>
      </c>
      <c r="K36" s="52">
        <f t="shared" si="4"/>
        <v>0</v>
      </c>
      <c r="L36" s="52">
        <f t="shared" si="4"/>
        <v>248</v>
      </c>
      <c r="M36" s="52">
        <f t="shared" si="4"/>
        <v>184</v>
      </c>
      <c r="N36" s="52">
        <f t="shared" si="4"/>
        <v>28</v>
      </c>
      <c r="O36" s="52">
        <f t="shared" si="4"/>
        <v>0.2</v>
      </c>
      <c r="P36" s="3"/>
      <c r="Q36" s="3"/>
    </row>
    <row r="37" spans="1:17" x14ac:dyDescent="0.35">
      <c r="A37" s="191"/>
      <c r="B37" s="191"/>
      <c r="C37" s="191"/>
      <c r="D37" s="52">
        <f t="shared" ref="D37:O37" si="5">D11+D25+D15+D33+D36</f>
        <v>94.09</v>
      </c>
      <c r="E37" s="52">
        <f t="shared" si="5"/>
        <v>98.1</v>
      </c>
      <c r="F37" s="52">
        <f t="shared" si="5"/>
        <v>368.66999999999996</v>
      </c>
      <c r="G37" s="52">
        <f t="shared" si="5"/>
        <v>2741.65</v>
      </c>
      <c r="H37" s="52">
        <f t="shared" si="5"/>
        <v>1.25</v>
      </c>
      <c r="I37" s="52">
        <f t="shared" si="5"/>
        <v>59.54</v>
      </c>
      <c r="J37" s="52">
        <f t="shared" si="5"/>
        <v>360.7</v>
      </c>
      <c r="K37" s="52">
        <f t="shared" si="5"/>
        <v>19.62</v>
      </c>
      <c r="L37" s="52">
        <f t="shared" si="5"/>
        <v>1159.6000000000001</v>
      </c>
      <c r="M37" s="52">
        <f t="shared" si="5"/>
        <v>1879.4699999999998</v>
      </c>
      <c r="N37" s="52">
        <f t="shared" si="5"/>
        <v>472.18000000000006</v>
      </c>
      <c r="O37" s="52">
        <f t="shared" si="5"/>
        <v>26.369999999999997</v>
      </c>
      <c r="P37" s="3"/>
      <c r="Q37" s="3"/>
    </row>
    <row r="38" spans="1:1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7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mergeCells count="14">
    <mergeCell ref="L2:O2"/>
    <mergeCell ref="B5:O5"/>
    <mergeCell ref="A11:B11"/>
    <mergeCell ref="A4:O4"/>
    <mergeCell ref="A26:G26"/>
    <mergeCell ref="A2:A3"/>
    <mergeCell ref="G2:G3"/>
    <mergeCell ref="B2:B3"/>
    <mergeCell ref="C2:C3"/>
    <mergeCell ref="A34:G34"/>
    <mergeCell ref="A12:G12"/>
    <mergeCell ref="A17:G17"/>
    <mergeCell ref="H2:K2"/>
    <mergeCell ref="D2:F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4294967294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="70" zoomScaleNormal="70" workbookViewId="0">
      <pane ySplit="3" topLeftCell="A31" activePane="bottomLeft" state="frozen"/>
      <selection pane="bottomLeft" sqref="A1:O37"/>
    </sheetView>
  </sheetViews>
  <sheetFormatPr defaultColWidth="9.109375" defaultRowHeight="18" x14ac:dyDescent="0.35"/>
  <cols>
    <col min="1" max="1" width="9.109375" style="82"/>
    <col min="2" max="2" width="17.6640625" style="82" customWidth="1"/>
    <col min="3" max="3" width="9.109375" style="82"/>
    <col min="4" max="4" width="8.109375" style="82" customWidth="1"/>
    <col min="5" max="6" width="9.109375" style="82"/>
    <col min="7" max="7" width="11" style="82" customWidth="1"/>
    <col min="8" max="8" width="7.33203125" style="82" customWidth="1"/>
    <col min="9" max="9" width="8" style="82" customWidth="1"/>
    <col min="10" max="10" width="9.109375" style="82"/>
    <col min="11" max="11" width="8" style="82" customWidth="1"/>
    <col min="12" max="12" width="11.44140625" style="82" customWidth="1"/>
    <col min="13" max="13" width="10.33203125" style="82" customWidth="1"/>
    <col min="14" max="14" width="9" style="82" customWidth="1"/>
    <col min="15" max="15" width="8.33203125" style="82" customWidth="1"/>
    <col min="16" max="16384" width="9.109375" style="82"/>
  </cols>
  <sheetData>
    <row r="1" spans="1:15" x14ac:dyDescent="0.35">
      <c r="A1" s="263" t="s">
        <v>0</v>
      </c>
      <c r="B1" s="264" t="s">
        <v>1</v>
      </c>
      <c r="C1" s="248" t="s">
        <v>2</v>
      </c>
      <c r="D1" s="248" t="s">
        <v>3</v>
      </c>
      <c r="E1" s="248"/>
      <c r="F1" s="248"/>
      <c r="G1" s="248" t="s">
        <v>4</v>
      </c>
      <c r="H1" s="248" t="s">
        <v>5</v>
      </c>
      <c r="I1" s="248"/>
      <c r="J1" s="248"/>
      <c r="K1" s="248"/>
      <c r="L1" s="248" t="s">
        <v>6</v>
      </c>
      <c r="M1" s="248"/>
      <c r="N1" s="248"/>
      <c r="O1" s="250"/>
    </row>
    <row r="2" spans="1:15" ht="60.75" customHeight="1" thickBot="1" x14ac:dyDescent="0.4">
      <c r="A2" s="257"/>
      <c r="B2" s="265"/>
      <c r="C2" s="258"/>
      <c r="D2" s="42" t="s">
        <v>7</v>
      </c>
      <c r="E2" s="42" t="s">
        <v>8</v>
      </c>
      <c r="F2" s="42" t="s">
        <v>9</v>
      </c>
      <c r="G2" s="258"/>
      <c r="H2" s="42" t="s">
        <v>42</v>
      </c>
      <c r="I2" s="42" t="s">
        <v>10</v>
      </c>
      <c r="J2" s="42" t="s">
        <v>11</v>
      </c>
      <c r="K2" s="42" t="s">
        <v>12</v>
      </c>
      <c r="L2" s="42" t="s">
        <v>13</v>
      </c>
      <c r="M2" s="42" t="s">
        <v>14</v>
      </c>
      <c r="N2" s="42" t="s">
        <v>15</v>
      </c>
      <c r="O2" s="11" t="s">
        <v>16</v>
      </c>
    </row>
    <row r="3" spans="1:15" ht="25.5" customHeight="1" thickBot="1" x14ac:dyDescent="0.4">
      <c r="A3" s="259" t="s">
        <v>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1"/>
    </row>
    <row r="4" spans="1:15" x14ac:dyDescent="0.35">
      <c r="A4" s="262" t="s">
        <v>33</v>
      </c>
      <c r="B4" s="262"/>
      <c r="C4" s="262"/>
      <c r="D4" s="262"/>
      <c r="E4" s="262"/>
      <c r="F4" s="262"/>
      <c r="G4" s="262"/>
      <c r="H4" s="16"/>
      <c r="I4" s="16"/>
      <c r="J4" s="16"/>
      <c r="K4" s="16"/>
      <c r="L4" s="16"/>
      <c r="M4" s="16"/>
      <c r="N4" s="16"/>
      <c r="O4" s="16"/>
    </row>
    <row r="5" spans="1:15" x14ac:dyDescent="0.35">
      <c r="A5" s="170">
        <v>15</v>
      </c>
      <c r="B5" s="113" t="s">
        <v>28</v>
      </c>
      <c r="C5" s="170">
        <v>20</v>
      </c>
      <c r="D5" s="101">
        <v>5.3</v>
      </c>
      <c r="E5" s="101">
        <v>5.3</v>
      </c>
      <c r="F5" s="101">
        <v>0</v>
      </c>
      <c r="G5" s="101">
        <v>68</v>
      </c>
      <c r="H5" s="101">
        <v>6.0000000000000001E-3</v>
      </c>
      <c r="I5" s="101">
        <v>0.14000000000000001</v>
      </c>
      <c r="J5" s="101">
        <v>42</v>
      </c>
      <c r="K5" s="101">
        <v>0.08</v>
      </c>
      <c r="L5" s="101">
        <v>200</v>
      </c>
      <c r="M5" s="101">
        <v>120</v>
      </c>
      <c r="N5" s="101">
        <v>11</v>
      </c>
      <c r="O5" s="101">
        <v>0.14000000000000001</v>
      </c>
    </row>
    <row r="6" spans="1:15" ht="42" customHeight="1" x14ac:dyDescent="0.35">
      <c r="A6" s="132">
        <v>181</v>
      </c>
      <c r="B6" s="92" t="s">
        <v>143</v>
      </c>
      <c r="C6" s="132">
        <v>220</v>
      </c>
      <c r="D6" s="101">
        <v>6.1</v>
      </c>
      <c r="E6" s="101">
        <v>10.7</v>
      </c>
      <c r="F6" s="101">
        <v>42.3</v>
      </c>
      <c r="G6" s="101">
        <v>291</v>
      </c>
      <c r="H6" s="101">
        <v>0.08</v>
      </c>
      <c r="I6" s="101">
        <v>1.1000000000000001</v>
      </c>
      <c r="J6" s="101">
        <v>58</v>
      </c>
      <c r="K6" s="101">
        <v>0.5</v>
      </c>
      <c r="L6" s="101">
        <v>134</v>
      </c>
      <c r="M6" s="101">
        <v>118</v>
      </c>
      <c r="N6" s="101">
        <v>20</v>
      </c>
      <c r="O6" s="101">
        <v>0.5</v>
      </c>
    </row>
    <row r="7" spans="1:15" ht="41.25" customHeight="1" x14ac:dyDescent="0.35">
      <c r="A7" s="39">
        <v>382</v>
      </c>
      <c r="B7" s="40" t="s">
        <v>24</v>
      </c>
      <c r="C7" s="39">
        <v>200</v>
      </c>
      <c r="D7" s="41">
        <v>4</v>
      </c>
      <c r="E7" s="41">
        <v>3.5</v>
      </c>
      <c r="F7" s="41">
        <v>17.5</v>
      </c>
      <c r="G7" s="41">
        <v>118</v>
      </c>
      <c r="H7" s="41">
        <v>0.04</v>
      </c>
      <c r="I7" s="41">
        <v>1.5</v>
      </c>
      <c r="J7" s="41">
        <v>24</v>
      </c>
      <c r="K7" s="41">
        <v>0</v>
      </c>
      <c r="L7" s="41">
        <v>152</v>
      </c>
      <c r="M7" s="41">
        <v>124</v>
      </c>
      <c r="N7" s="41">
        <v>21</v>
      </c>
      <c r="O7" s="41">
        <v>0.4</v>
      </c>
    </row>
    <row r="8" spans="1:15" ht="24" customHeight="1" x14ac:dyDescent="0.35">
      <c r="A8" s="126"/>
      <c r="B8" s="92" t="s">
        <v>130</v>
      </c>
      <c r="C8" s="132">
        <v>60</v>
      </c>
      <c r="D8" s="101">
        <v>4</v>
      </c>
      <c r="E8" s="101">
        <v>0.7</v>
      </c>
      <c r="F8" s="101">
        <v>20</v>
      </c>
      <c r="G8" s="101">
        <v>104</v>
      </c>
      <c r="H8" s="101">
        <v>0.1</v>
      </c>
      <c r="I8" s="101">
        <v>0</v>
      </c>
      <c r="J8" s="101">
        <v>0</v>
      </c>
      <c r="K8" s="101">
        <v>0.8</v>
      </c>
      <c r="L8" s="101">
        <v>21</v>
      </c>
      <c r="M8" s="101">
        <v>95</v>
      </c>
      <c r="N8" s="101">
        <v>28</v>
      </c>
      <c r="O8" s="101">
        <v>2.2999999999999998</v>
      </c>
    </row>
    <row r="9" spans="1:15" ht="36" x14ac:dyDescent="0.35">
      <c r="A9" s="168">
        <v>14</v>
      </c>
      <c r="B9" s="92" t="s">
        <v>21</v>
      </c>
      <c r="C9" s="168">
        <v>10</v>
      </c>
      <c r="D9" s="101">
        <v>0.08</v>
      </c>
      <c r="E9" s="101">
        <v>7.25</v>
      </c>
      <c r="F9" s="101">
        <v>0.13</v>
      </c>
      <c r="G9" s="101">
        <v>66</v>
      </c>
      <c r="H9" s="101">
        <v>0</v>
      </c>
      <c r="I9" s="101">
        <v>0</v>
      </c>
      <c r="J9" s="101">
        <v>40</v>
      </c>
      <c r="K9" s="101">
        <v>0.11</v>
      </c>
      <c r="L9" s="101">
        <v>2.4</v>
      </c>
      <c r="M9" s="101">
        <v>3</v>
      </c>
      <c r="N9" s="101">
        <v>0</v>
      </c>
      <c r="O9" s="101">
        <v>0.02</v>
      </c>
    </row>
    <row r="10" spans="1:15" ht="23.25" customHeight="1" x14ac:dyDescent="0.35">
      <c r="A10" s="13"/>
      <c r="B10" s="13"/>
      <c r="C10" s="13"/>
      <c r="D10" s="52">
        <f t="shared" ref="D10:O10" si="0">SUM(D5,D6,D7,D8,D9)</f>
        <v>19.479999999999997</v>
      </c>
      <c r="E10" s="52">
        <f t="shared" si="0"/>
        <v>27.45</v>
      </c>
      <c r="F10" s="52">
        <f t="shared" si="0"/>
        <v>79.929999999999993</v>
      </c>
      <c r="G10" s="52">
        <f t="shared" si="0"/>
        <v>647</v>
      </c>
      <c r="H10" s="52">
        <f t="shared" si="0"/>
        <v>0.22600000000000001</v>
      </c>
      <c r="I10" s="52">
        <f t="shared" si="0"/>
        <v>2.74</v>
      </c>
      <c r="J10" s="52">
        <f t="shared" si="0"/>
        <v>164</v>
      </c>
      <c r="K10" s="52">
        <f t="shared" si="0"/>
        <v>1.49</v>
      </c>
      <c r="L10" s="52">
        <f t="shared" si="0"/>
        <v>509.4</v>
      </c>
      <c r="M10" s="52">
        <f t="shared" si="0"/>
        <v>460</v>
      </c>
      <c r="N10" s="52">
        <f t="shared" si="0"/>
        <v>80</v>
      </c>
      <c r="O10" s="52">
        <f t="shared" si="0"/>
        <v>3.36</v>
      </c>
    </row>
    <row r="11" spans="1:15" x14ac:dyDescent="0.35">
      <c r="A11" s="244" t="s">
        <v>44</v>
      </c>
      <c r="B11" s="244"/>
      <c r="C11" s="244"/>
      <c r="D11" s="244"/>
      <c r="E11" s="244"/>
      <c r="F11" s="244"/>
      <c r="G11" s="244"/>
      <c r="H11" s="13"/>
      <c r="I11" s="13"/>
      <c r="J11" s="13"/>
      <c r="K11" s="13"/>
      <c r="L11" s="13"/>
      <c r="M11" s="13"/>
      <c r="N11" s="13"/>
      <c r="O11" s="13"/>
    </row>
    <row r="12" spans="1:15" ht="25.5" customHeight="1" x14ac:dyDescent="0.35">
      <c r="A12" s="172">
        <v>338</v>
      </c>
      <c r="B12" s="27" t="s">
        <v>193</v>
      </c>
      <c r="C12" s="171">
        <v>200</v>
      </c>
      <c r="D12" s="171">
        <v>0.8</v>
      </c>
      <c r="E12" s="171">
        <v>0.8</v>
      </c>
      <c r="F12" s="171">
        <v>19.600000000000001</v>
      </c>
      <c r="G12" s="171">
        <v>94</v>
      </c>
      <c r="H12" s="171">
        <v>0.06</v>
      </c>
      <c r="I12" s="171">
        <v>20</v>
      </c>
      <c r="J12" s="171">
        <v>0</v>
      </c>
      <c r="K12" s="171">
        <v>0.4</v>
      </c>
      <c r="L12" s="171">
        <v>32</v>
      </c>
      <c r="M12" s="171">
        <v>22</v>
      </c>
      <c r="N12" s="171">
        <v>18</v>
      </c>
      <c r="O12" s="171">
        <v>4.4000000000000004</v>
      </c>
    </row>
    <row r="13" spans="1:15" ht="24" customHeight="1" x14ac:dyDescent="0.35">
      <c r="A13" s="13"/>
      <c r="B13" s="21"/>
      <c r="C13" s="171"/>
      <c r="D13" s="51">
        <f t="shared" ref="D13:O13" si="1">SUM(D12)</f>
        <v>0.8</v>
      </c>
      <c r="E13" s="51">
        <f t="shared" si="1"/>
        <v>0.8</v>
      </c>
      <c r="F13" s="51">
        <f t="shared" si="1"/>
        <v>19.600000000000001</v>
      </c>
      <c r="G13" s="51">
        <f t="shared" si="1"/>
        <v>94</v>
      </c>
      <c r="H13" s="51">
        <f t="shared" si="1"/>
        <v>0.06</v>
      </c>
      <c r="I13" s="51">
        <f t="shared" si="1"/>
        <v>20</v>
      </c>
      <c r="J13" s="51">
        <f t="shared" si="1"/>
        <v>0</v>
      </c>
      <c r="K13" s="51">
        <f t="shared" si="1"/>
        <v>0.4</v>
      </c>
      <c r="L13" s="51">
        <f t="shared" si="1"/>
        <v>32</v>
      </c>
      <c r="M13" s="51">
        <f t="shared" si="1"/>
        <v>22</v>
      </c>
      <c r="N13" s="51">
        <f t="shared" si="1"/>
        <v>18</v>
      </c>
      <c r="O13" s="51">
        <f t="shared" si="1"/>
        <v>4.4000000000000004</v>
      </c>
    </row>
    <row r="14" spans="1:15" ht="35.25" customHeight="1" x14ac:dyDescent="0.35">
      <c r="A14" s="244" t="s">
        <v>34</v>
      </c>
      <c r="B14" s="244"/>
      <c r="C14" s="244"/>
      <c r="D14" s="244"/>
      <c r="E14" s="244"/>
      <c r="F14" s="244"/>
      <c r="G14" s="244"/>
      <c r="H14" s="13"/>
      <c r="I14" s="13"/>
      <c r="J14" s="13"/>
      <c r="K14" s="13"/>
      <c r="L14" s="13"/>
      <c r="M14" s="13"/>
      <c r="N14" s="13"/>
      <c r="O14" s="13"/>
    </row>
    <row r="15" spans="1:15" ht="42" customHeight="1" x14ac:dyDescent="0.35">
      <c r="A15" s="171" t="s">
        <v>195</v>
      </c>
      <c r="B15" s="92" t="s">
        <v>194</v>
      </c>
      <c r="C15" s="171">
        <v>50</v>
      </c>
      <c r="D15" s="171">
        <v>0.5</v>
      </c>
      <c r="E15" s="171">
        <v>0.05</v>
      </c>
      <c r="F15" s="171">
        <v>0.95</v>
      </c>
      <c r="G15" s="171">
        <v>11</v>
      </c>
      <c r="H15" s="171">
        <v>0.03</v>
      </c>
      <c r="I15" s="171">
        <v>8.75</v>
      </c>
      <c r="J15" s="171">
        <v>0</v>
      </c>
      <c r="K15" s="171">
        <v>0.35</v>
      </c>
      <c r="L15" s="171">
        <v>7</v>
      </c>
      <c r="M15" s="171">
        <v>13</v>
      </c>
      <c r="N15" s="171">
        <v>10</v>
      </c>
      <c r="O15" s="171">
        <v>0.45</v>
      </c>
    </row>
    <row r="16" spans="1:15" ht="61.5" customHeight="1" x14ac:dyDescent="0.35">
      <c r="A16" s="133">
        <v>96</v>
      </c>
      <c r="B16" s="113" t="s">
        <v>148</v>
      </c>
      <c r="C16" s="183" t="s">
        <v>147</v>
      </c>
      <c r="D16" s="101">
        <v>2.1</v>
      </c>
      <c r="E16" s="101">
        <v>5.0999999999999996</v>
      </c>
      <c r="F16" s="101">
        <v>11.9</v>
      </c>
      <c r="G16" s="101">
        <v>107</v>
      </c>
      <c r="H16" s="101">
        <v>0.09</v>
      </c>
      <c r="I16" s="101">
        <v>8.3000000000000007</v>
      </c>
      <c r="J16" s="101">
        <v>0</v>
      </c>
      <c r="K16" s="101">
        <v>2.2999999999999998</v>
      </c>
      <c r="L16" s="101">
        <v>29</v>
      </c>
      <c r="M16" s="101">
        <v>56.7</v>
      </c>
      <c r="N16" s="101">
        <v>24</v>
      </c>
      <c r="O16" s="101">
        <v>0.9</v>
      </c>
    </row>
    <row r="17" spans="1:18" ht="45" customHeight="1" x14ac:dyDescent="0.35">
      <c r="A17" s="112">
        <v>268</v>
      </c>
      <c r="B17" s="113" t="s">
        <v>140</v>
      </c>
      <c r="C17" s="112">
        <v>70</v>
      </c>
      <c r="D17" s="114">
        <v>10.5</v>
      </c>
      <c r="E17" s="114">
        <v>14.34</v>
      </c>
      <c r="F17" s="114">
        <v>8.41</v>
      </c>
      <c r="G17" s="114">
        <v>204.9</v>
      </c>
      <c r="H17" s="114">
        <v>0.04</v>
      </c>
      <c r="I17" s="114">
        <v>0</v>
      </c>
      <c r="J17" s="114">
        <v>25.45</v>
      </c>
      <c r="K17" s="114">
        <v>2.2599999999999998</v>
      </c>
      <c r="L17" s="114">
        <v>8.16</v>
      </c>
      <c r="M17" s="114">
        <v>108.02</v>
      </c>
      <c r="N17" s="114">
        <v>19.47</v>
      </c>
      <c r="O17" s="114">
        <v>1.72</v>
      </c>
      <c r="R17" s="87"/>
    </row>
    <row r="18" spans="1:18" ht="36" x14ac:dyDescent="0.35">
      <c r="A18" s="112">
        <v>143</v>
      </c>
      <c r="B18" s="113" t="s">
        <v>131</v>
      </c>
      <c r="C18" s="112">
        <v>200</v>
      </c>
      <c r="D18" s="114">
        <v>3.37</v>
      </c>
      <c r="E18" s="114">
        <v>20.93</v>
      </c>
      <c r="F18" s="114">
        <v>16.38</v>
      </c>
      <c r="G18" s="114">
        <v>270.47000000000003</v>
      </c>
      <c r="H18" s="114">
        <v>0.11</v>
      </c>
      <c r="I18" s="114">
        <v>23.83</v>
      </c>
      <c r="J18" s="114">
        <v>87.62</v>
      </c>
      <c r="K18" s="114">
        <v>3.83</v>
      </c>
      <c r="L18" s="114">
        <v>70.78</v>
      </c>
      <c r="M18" s="114">
        <v>85.71</v>
      </c>
      <c r="N18" s="114">
        <v>30.97</v>
      </c>
      <c r="O18" s="114">
        <v>1.1399999999999999</v>
      </c>
    </row>
    <row r="19" spans="1:18" ht="24" customHeight="1" x14ac:dyDescent="0.35">
      <c r="A19" s="39">
        <v>389</v>
      </c>
      <c r="B19" s="113" t="s">
        <v>102</v>
      </c>
      <c r="C19" s="39">
        <v>200</v>
      </c>
      <c r="D19" s="41">
        <v>1</v>
      </c>
      <c r="E19" s="41">
        <v>0</v>
      </c>
      <c r="F19" s="41">
        <v>20</v>
      </c>
      <c r="G19" s="41">
        <v>84</v>
      </c>
      <c r="H19" s="41">
        <v>0.02</v>
      </c>
      <c r="I19" s="41">
        <v>4</v>
      </c>
      <c r="J19" s="41">
        <v>0</v>
      </c>
      <c r="K19" s="41">
        <v>0.2</v>
      </c>
      <c r="L19" s="41">
        <v>14</v>
      </c>
      <c r="M19" s="41">
        <v>4</v>
      </c>
      <c r="N19" s="41">
        <v>8</v>
      </c>
      <c r="O19" s="41">
        <v>2.8</v>
      </c>
    </row>
    <row r="20" spans="1:18" ht="42" customHeight="1" x14ac:dyDescent="0.35">
      <c r="A20" s="165"/>
      <c r="B20" s="92" t="s">
        <v>141</v>
      </c>
      <c r="C20" s="165">
        <v>50</v>
      </c>
      <c r="D20" s="101">
        <v>3.3</v>
      </c>
      <c r="E20" s="101">
        <v>0.6</v>
      </c>
      <c r="F20" s="101">
        <v>16.7</v>
      </c>
      <c r="G20" s="101">
        <v>87</v>
      </c>
      <c r="H20" s="101">
        <v>0.09</v>
      </c>
      <c r="I20" s="101">
        <v>0</v>
      </c>
      <c r="J20" s="101">
        <v>0</v>
      </c>
      <c r="K20" s="101">
        <v>0.7</v>
      </c>
      <c r="L20" s="101">
        <v>18</v>
      </c>
      <c r="M20" s="101">
        <v>79</v>
      </c>
      <c r="N20" s="101">
        <v>24</v>
      </c>
      <c r="O20" s="101">
        <v>2</v>
      </c>
    </row>
    <row r="21" spans="1:18" x14ac:dyDescent="0.35">
      <c r="A21" s="165"/>
      <c r="B21" s="92" t="s">
        <v>22</v>
      </c>
      <c r="C21" s="165">
        <v>40</v>
      </c>
      <c r="D21" s="101">
        <v>3.4</v>
      </c>
      <c r="E21" s="101">
        <v>0.5</v>
      </c>
      <c r="F21" s="101">
        <v>16</v>
      </c>
      <c r="G21" s="101">
        <v>80</v>
      </c>
      <c r="H21" s="101">
        <v>7.0000000000000007E-2</v>
      </c>
      <c r="I21" s="101">
        <v>0</v>
      </c>
      <c r="J21" s="101">
        <v>0</v>
      </c>
      <c r="K21" s="101">
        <v>0.5</v>
      </c>
      <c r="L21" s="101">
        <v>19</v>
      </c>
      <c r="M21" s="101">
        <v>62.8</v>
      </c>
      <c r="N21" s="101">
        <v>20</v>
      </c>
      <c r="O21" s="101">
        <v>1.5</v>
      </c>
    </row>
    <row r="22" spans="1:18" x14ac:dyDescent="0.35">
      <c r="A22" s="13"/>
      <c r="B22" s="13"/>
      <c r="C22" s="13"/>
      <c r="D22" s="52">
        <f>D15+D16+D17+D18+D19+D20+D21</f>
        <v>24.169999999999998</v>
      </c>
      <c r="E22" s="52">
        <f t="shared" ref="E22:O22" si="2">E15+E16+E17+E18+E19+E20+E21</f>
        <v>41.52</v>
      </c>
      <c r="F22" s="52">
        <f t="shared" si="2"/>
        <v>90.34</v>
      </c>
      <c r="G22" s="52">
        <f t="shared" si="2"/>
        <v>844.37</v>
      </c>
      <c r="H22" s="52">
        <f t="shared" si="2"/>
        <v>0.45</v>
      </c>
      <c r="I22" s="52">
        <f t="shared" si="2"/>
        <v>44.879999999999995</v>
      </c>
      <c r="J22" s="52">
        <f t="shared" si="2"/>
        <v>113.07000000000001</v>
      </c>
      <c r="K22" s="52">
        <f t="shared" si="2"/>
        <v>10.139999999999999</v>
      </c>
      <c r="L22" s="52">
        <f t="shared" si="2"/>
        <v>165.94</v>
      </c>
      <c r="M22" s="52">
        <f t="shared" si="2"/>
        <v>409.23</v>
      </c>
      <c r="N22" s="52">
        <f t="shared" si="2"/>
        <v>136.44</v>
      </c>
      <c r="O22" s="52">
        <f t="shared" si="2"/>
        <v>10.51</v>
      </c>
    </row>
    <row r="23" spans="1:18" ht="30" customHeight="1" x14ac:dyDescent="0.35">
      <c r="A23" s="244" t="s">
        <v>27</v>
      </c>
      <c r="B23" s="244"/>
      <c r="C23" s="244"/>
      <c r="D23" s="244"/>
      <c r="E23" s="244"/>
      <c r="F23" s="244"/>
      <c r="G23" s="244"/>
      <c r="H23" s="13"/>
      <c r="I23" s="13"/>
      <c r="J23" s="13"/>
      <c r="K23" s="13"/>
      <c r="L23" s="13"/>
      <c r="M23" s="13"/>
      <c r="N23" s="13"/>
      <c r="O23" s="13"/>
    </row>
    <row r="24" spans="1:18" ht="28.5" customHeight="1" x14ac:dyDescent="0.35">
      <c r="A24" s="171">
        <v>243</v>
      </c>
      <c r="B24" s="37" t="s">
        <v>196</v>
      </c>
      <c r="C24" s="103">
        <v>50</v>
      </c>
      <c r="D24" s="101">
        <v>5</v>
      </c>
      <c r="E24" s="101">
        <v>12.8</v>
      </c>
      <c r="F24" s="101">
        <v>0.2</v>
      </c>
      <c r="G24" s="101">
        <v>149</v>
      </c>
      <c r="H24" s="101">
        <v>7.0000000000000007E-2</v>
      </c>
      <c r="I24" s="101">
        <v>0</v>
      </c>
      <c r="J24" s="101">
        <v>17.8</v>
      </c>
      <c r="K24" s="101">
        <v>0.2</v>
      </c>
      <c r="L24" s="101">
        <v>16.7</v>
      </c>
      <c r="M24" s="101">
        <v>73.5</v>
      </c>
      <c r="N24" s="101">
        <v>9</v>
      </c>
      <c r="O24" s="101">
        <v>0.8</v>
      </c>
      <c r="R24" s="87"/>
    </row>
    <row r="25" spans="1:18" ht="59.25" customHeight="1" x14ac:dyDescent="0.35">
      <c r="A25" s="171">
        <v>205</v>
      </c>
      <c r="B25" s="92" t="s">
        <v>145</v>
      </c>
      <c r="C25" s="103">
        <v>125</v>
      </c>
      <c r="D25" s="101">
        <v>4.3</v>
      </c>
      <c r="E25" s="101">
        <v>4.9000000000000004</v>
      </c>
      <c r="F25" s="101">
        <v>21.7</v>
      </c>
      <c r="G25" s="101">
        <v>157</v>
      </c>
      <c r="H25" s="101">
        <v>0.06</v>
      </c>
      <c r="I25" s="101">
        <v>2.2000000000000002</v>
      </c>
      <c r="J25" s="101">
        <v>0</v>
      </c>
      <c r="K25" s="101">
        <v>2.6</v>
      </c>
      <c r="L25" s="101">
        <v>16.100000000000001</v>
      </c>
      <c r="M25" s="101">
        <v>42</v>
      </c>
      <c r="N25" s="101">
        <v>14.4</v>
      </c>
      <c r="O25" s="101">
        <v>0.8</v>
      </c>
      <c r="R25" s="87"/>
    </row>
    <row r="26" spans="1:18" ht="45.75" customHeight="1" x14ac:dyDescent="0.35">
      <c r="A26" s="171" t="s">
        <v>112</v>
      </c>
      <c r="B26" s="92" t="s">
        <v>197</v>
      </c>
      <c r="C26" s="103">
        <v>50</v>
      </c>
      <c r="D26" s="101">
        <v>1.3</v>
      </c>
      <c r="E26" s="101">
        <v>3.5</v>
      </c>
      <c r="F26" s="101">
        <v>7.3</v>
      </c>
      <c r="G26" s="101">
        <v>66</v>
      </c>
      <c r="H26" s="101">
        <v>0.01</v>
      </c>
      <c r="I26" s="101">
        <v>2.2999999999999998</v>
      </c>
      <c r="J26" s="101">
        <v>0</v>
      </c>
      <c r="K26" s="101">
        <v>7.5</v>
      </c>
      <c r="L26" s="101">
        <v>45</v>
      </c>
      <c r="M26" s="101">
        <v>27</v>
      </c>
      <c r="N26" s="101">
        <v>9</v>
      </c>
      <c r="O26" s="101">
        <v>0.3</v>
      </c>
      <c r="R26" s="87"/>
    </row>
    <row r="27" spans="1:18" ht="60.75" customHeight="1" x14ac:dyDescent="0.35">
      <c r="A27" s="171">
        <v>223</v>
      </c>
      <c r="B27" s="92" t="s">
        <v>198</v>
      </c>
      <c r="C27" s="103">
        <v>100</v>
      </c>
      <c r="D27" s="101">
        <v>14.6</v>
      </c>
      <c r="E27" s="101">
        <v>11</v>
      </c>
      <c r="F27" s="101">
        <v>28</v>
      </c>
      <c r="G27" s="101">
        <v>270</v>
      </c>
      <c r="H27" s="101">
        <v>0.05</v>
      </c>
      <c r="I27" s="101">
        <v>0.5</v>
      </c>
      <c r="J27" s="101">
        <v>65</v>
      </c>
      <c r="K27" s="101">
        <v>0.4</v>
      </c>
      <c r="L27" s="101">
        <v>195</v>
      </c>
      <c r="M27" s="101">
        <v>214</v>
      </c>
      <c r="N27" s="101">
        <v>26.5</v>
      </c>
      <c r="O27" s="101">
        <v>0.6</v>
      </c>
    </row>
    <row r="28" spans="1:18" ht="21" customHeight="1" x14ac:dyDescent="0.35">
      <c r="A28" s="39">
        <v>376</v>
      </c>
      <c r="B28" s="40" t="s">
        <v>20</v>
      </c>
      <c r="C28" s="41" t="s">
        <v>19</v>
      </c>
      <c r="D28" s="41">
        <v>7.0000000000000007E-2</v>
      </c>
      <c r="E28" s="41">
        <v>0.02</v>
      </c>
      <c r="F28" s="41">
        <v>15</v>
      </c>
      <c r="G28" s="41">
        <v>60</v>
      </c>
      <c r="H28" s="41">
        <v>0</v>
      </c>
      <c r="I28" s="41">
        <v>0.03</v>
      </c>
      <c r="J28" s="41">
        <v>0</v>
      </c>
      <c r="K28" s="41">
        <v>0</v>
      </c>
      <c r="L28" s="41">
        <v>11</v>
      </c>
      <c r="M28" s="41">
        <v>2.8</v>
      </c>
      <c r="N28" s="41">
        <v>1.4</v>
      </c>
      <c r="O28" s="41">
        <v>0.2</v>
      </c>
    </row>
    <row r="29" spans="1:18" ht="24" customHeight="1" x14ac:dyDescent="0.35">
      <c r="A29" s="168"/>
      <c r="B29" s="92" t="s">
        <v>141</v>
      </c>
      <c r="C29" s="168">
        <v>40</v>
      </c>
      <c r="D29" s="101">
        <v>2.6</v>
      </c>
      <c r="E29" s="101">
        <v>0.5</v>
      </c>
      <c r="F29" s="101">
        <v>13.3</v>
      </c>
      <c r="G29" s="101">
        <v>70</v>
      </c>
      <c r="H29" s="101">
        <v>7.0000000000000007E-2</v>
      </c>
      <c r="I29" s="101">
        <v>0</v>
      </c>
      <c r="J29" s="101">
        <v>0</v>
      </c>
      <c r="K29" s="101">
        <v>0.56000000000000005</v>
      </c>
      <c r="L29" s="101">
        <v>14</v>
      </c>
      <c r="M29" s="101">
        <v>63</v>
      </c>
      <c r="N29" s="101">
        <v>18.8</v>
      </c>
      <c r="O29" s="101">
        <v>1.5</v>
      </c>
    </row>
    <row r="30" spans="1:18" x14ac:dyDescent="0.35">
      <c r="A30" s="168"/>
      <c r="B30" s="92" t="s">
        <v>22</v>
      </c>
      <c r="C30" s="168">
        <v>40</v>
      </c>
      <c r="D30" s="101">
        <v>3.4</v>
      </c>
      <c r="E30" s="101">
        <v>0.5</v>
      </c>
      <c r="F30" s="101">
        <v>16</v>
      </c>
      <c r="G30" s="101">
        <v>80</v>
      </c>
      <c r="H30" s="101">
        <v>7.0000000000000007E-2</v>
      </c>
      <c r="I30" s="101">
        <v>0</v>
      </c>
      <c r="J30" s="101">
        <v>0</v>
      </c>
      <c r="K30" s="101">
        <v>0.56000000000000005</v>
      </c>
      <c r="L30" s="101">
        <v>19</v>
      </c>
      <c r="M30" s="101">
        <v>63</v>
      </c>
      <c r="N30" s="101">
        <v>19.600000000000001</v>
      </c>
      <c r="O30" s="101">
        <v>1.5</v>
      </c>
    </row>
    <row r="31" spans="1:18" x14ac:dyDescent="0.35">
      <c r="A31" s="13"/>
      <c r="B31" s="13"/>
      <c r="C31" s="53"/>
      <c r="D31" s="52">
        <f t="shared" ref="D31:O31" si="3">SUM(D24:D30)</f>
        <v>31.270000000000003</v>
      </c>
      <c r="E31" s="52">
        <f t="shared" si="3"/>
        <v>33.220000000000006</v>
      </c>
      <c r="F31" s="52">
        <f t="shared" si="3"/>
        <v>101.5</v>
      </c>
      <c r="G31" s="52">
        <f t="shared" si="3"/>
        <v>852</v>
      </c>
      <c r="H31" s="52">
        <f t="shared" si="3"/>
        <v>0.33</v>
      </c>
      <c r="I31" s="52">
        <f t="shared" si="3"/>
        <v>5.03</v>
      </c>
      <c r="J31" s="52">
        <f t="shared" si="3"/>
        <v>82.8</v>
      </c>
      <c r="K31" s="52">
        <f t="shared" si="3"/>
        <v>11.820000000000002</v>
      </c>
      <c r="L31" s="52">
        <f t="shared" si="3"/>
        <v>316.8</v>
      </c>
      <c r="M31" s="52">
        <f t="shared" si="3"/>
        <v>485.3</v>
      </c>
      <c r="N31" s="52">
        <f t="shared" si="3"/>
        <v>98.699999999999989</v>
      </c>
      <c r="O31" s="52">
        <f t="shared" si="3"/>
        <v>5.7</v>
      </c>
    </row>
    <row r="32" spans="1:18" ht="36.75" customHeight="1" x14ac:dyDescent="0.35">
      <c r="A32" s="244" t="s">
        <v>32</v>
      </c>
      <c r="B32" s="244"/>
      <c r="C32" s="244"/>
      <c r="D32" s="244"/>
      <c r="E32" s="244"/>
      <c r="F32" s="244"/>
      <c r="G32" s="244"/>
      <c r="H32" s="13"/>
      <c r="I32" s="13"/>
      <c r="J32" s="13"/>
      <c r="K32" s="13"/>
      <c r="L32" s="13"/>
      <c r="M32" s="13"/>
      <c r="N32" s="13"/>
      <c r="O32" s="13"/>
    </row>
    <row r="33" spans="1:18" ht="39.75" customHeight="1" x14ac:dyDescent="0.35">
      <c r="A33" s="45">
        <v>386</v>
      </c>
      <c r="B33" s="45" t="s">
        <v>84</v>
      </c>
      <c r="C33" s="39">
        <v>200</v>
      </c>
      <c r="D33" s="41">
        <v>5.8</v>
      </c>
      <c r="E33" s="41">
        <v>5</v>
      </c>
      <c r="F33" s="41">
        <v>8.4</v>
      </c>
      <c r="G33" s="41">
        <v>102</v>
      </c>
      <c r="H33" s="41">
        <v>0.04</v>
      </c>
      <c r="I33" s="41">
        <v>0.6</v>
      </c>
      <c r="J33" s="41">
        <v>40</v>
      </c>
      <c r="K33" s="41">
        <v>0</v>
      </c>
      <c r="L33" s="41">
        <v>248</v>
      </c>
      <c r="M33" s="41">
        <v>184</v>
      </c>
      <c r="N33" s="41">
        <v>28</v>
      </c>
      <c r="O33" s="41">
        <v>0.2</v>
      </c>
      <c r="P33" s="88"/>
    </row>
    <row r="34" spans="1:18" x14ac:dyDescent="0.35">
      <c r="A34" s="13"/>
      <c r="B34" s="13"/>
      <c r="C34" s="13"/>
      <c r="D34" s="52">
        <f>D33</f>
        <v>5.8</v>
      </c>
      <c r="E34" s="52">
        <f t="shared" ref="E34:O34" si="4">E33</f>
        <v>5</v>
      </c>
      <c r="F34" s="52">
        <f t="shared" si="4"/>
        <v>8.4</v>
      </c>
      <c r="G34" s="52">
        <f t="shared" si="4"/>
        <v>102</v>
      </c>
      <c r="H34" s="52">
        <f t="shared" si="4"/>
        <v>0.04</v>
      </c>
      <c r="I34" s="52">
        <f t="shared" si="4"/>
        <v>0.6</v>
      </c>
      <c r="J34" s="52">
        <f t="shared" si="4"/>
        <v>40</v>
      </c>
      <c r="K34" s="52">
        <f t="shared" si="4"/>
        <v>0</v>
      </c>
      <c r="L34" s="52">
        <f t="shared" si="4"/>
        <v>248</v>
      </c>
      <c r="M34" s="52">
        <f t="shared" si="4"/>
        <v>184</v>
      </c>
      <c r="N34" s="52">
        <f t="shared" si="4"/>
        <v>28</v>
      </c>
      <c r="O34" s="52">
        <f t="shared" si="4"/>
        <v>0.2</v>
      </c>
      <c r="P34" s="88"/>
    </row>
    <row r="35" spans="1:18" x14ac:dyDescent="0.35">
      <c r="A35" s="13"/>
      <c r="B35" s="13"/>
      <c r="C35" s="13"/>
      <c r="D35" s="52">
        <f t="shared" ref="D35:O35" si="5">SUM(D10,D13,D22,D31,D34)</f>
        <v>81.52</v>
      </c>
      <c r="E35" s="52">
        <f t="shared" si="5"/>
        <v>107.99000000000001</v>
      </c>
      <c r="F35" s="52">
        <f t="shared" si="5"/>
        <v>299.77</v>
      </c>
      <c r="G35" s="52">
        <f t="shared" si="5"/>
        <v>2539.37</v>
      </c>
      <c r="H35" s="52">
        <f t="shared" si="5"/>
        <v>1.1060000000000001</v>
      </c>
      <c r="I35" s="52">
        <f t="shared" si="5"/>
        <v>73.25</v>
      </c>
      <c r="J35" s="52">
        <f t="shared" si="5"/>
        <v>399.87</v>
      </c>
      <c r="K35" s="52">
        <f t="shared" si="5"/>
        <v>23.85</v>
      </c>
      <c r="L35" s="52">
        <f t="shared" si="5"/>
        <v>1272.1399999999999</v>
      </c>
      <c r="M35" s="52">
        <f t="shared" si="5"/>
        <v>1560.53</v>
      </c>
      <c r="N35" s="52">
        <f t="shared" si="5"/>
        <v>361.14</v>
      </c>
      <c r="O35" s="52">
        <f t="shared" si="5"/>
        <v>24.169999999999998</v>
      </c>
    </row>
    <row r="36" spans="1:18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R36" s="87"/>
    </row>
    <row r="37" spans="1:18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8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8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8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8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8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8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8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8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8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8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8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</sheetData>
  <mergeCells count="13">
    <mergeCell ref="L1:O1"/>
    <mergeCell ref="A1:A2"/>
    <mergeCell ref="B1:B2"/>
    <mergeCell ref="C1:C2"/>
    <mergeCell ref="D1:F1"/>
    <mergeCell ref="G1:G2"/>
    <mergeCell ref="H1:K1"/>
    <mergeCell ref="A3:O3"/>
    <mergeCell ref="A32:G32"/>
    <mergeCell ref="A23:G23"/>
    <mergeCell ref="A11:G11"/>
    <mergeCell ref="A14:G14"/>
    <mergeCell ref="A4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5" zoomScaleNormal="70" workbookViewId="0">
      <selection sqref="A1:O38"/>
    </sheetView>
  </sheetViews>
  <sheetFormatPr defaultColWidth="8.5546875" defaultRowHeight="15.6" x14ac:dyDescent="0.3"/>
  <cols>
    <col min="1" max="1" width="6.6640625" style="54" customWidth="1"/>
    <col min="2" max="2" width="14.88671875" style="54" customWidth="1"/>
    <col min="3" max="16384" width="8.5546875" style="54"/>
  </cols>
  <sheetData>
    <row r="1" spans="1:15" x14ac:dyDescent="0.3">
      <c r="A1" s="267" t="s">
        <v>0</v>
      </c>
      <c r="B1" s="267" t="s">
        <v>1</v>
      </c>
      <c r="C1" s="267" t="s">
        <v>2</v>
      </c>
      <c r="D1" s="267" t="s">
        <v>3</v>
      </c>
      <c r="E1" s="267"/>
      <c r="F1" s="267"/>
      <c r="G1" s="267" t="s">
        <v>4</v>
      </c>
      <c r="H1" s="267" t="s">
        <v>5</v>
      </c>
      <c r="I1" s="267"/>
      <c r="J1" s="267"/>
      <c r="K1" s="267"/>
      <c r="L1" s="267" t="s">
        <v>6</v>
      </c>
      <c r="M1" s="267"/>
      <c r="N1" s="267"/>
      <c r="O1" s="267"/>
    </row>
    <row r="2" spans="1:15" ht="62.25" customHeight="1" x14ac:dyDescent="0.3">
      <c r="A2" s="267"/>
      <c r="B2" s="267"/>
      <c r="C2" s="267"/>
      <c r="D2" s="44" t="s">
        <v>7</v>
      </c>
      <c r="E2" s="44" t="s">
        <v>8</v>
      </c>
      <c r="F2" s="44" t="s">
        <v>9</v>
      </c>
      <c r="G2" s="267"/>
      <c r="H2" s="44" t="s">
        <v>43</v>
      </c>
      <c r="I2" s="44" t="s">
        <v>10</v>
      </c>
      <c r="J2" s="44" t="s">
        <v>11</v>
      </c>
      <c r="K2" s="44" t="s">
        <v>12</v>
      </c>
      <c r="L2" s="44" t="s">
        <v>13</v>
      </c>
      <c r="M2" s="44" t="s">
        <v>14</v>
      </c>
      <c r="N2" s="44" t="s">
        <v>15</v>
      </c>
      <c r="O2" s="44" t="s">
        <v>16</v>
      </c>
    </row>
    <row r="3" spans="1:15" x14ac:dyDescent="0.3">
      <c r="A3" s="268" t="s">
        <v>48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</row>
    <row r="4" spans="1:15" x14ac:dyDescent="0.3">
      <c r="A4" s="266" t="s">
        <v>33</v>
      </c>
      <c r="B4" s="266"/>
      <c r="C4" s="266"/>
      <c r="D4" s="266"/>
      <c r="E4" s="266"/>
      <c r="F4" s="266"/>
      <c r="G4" s="266"/>
      <c r="H4" s="5"/>
      <c r="I4" s="5"/>
      <c r="J4" s="5"/>
      <c r="K4" s="5"/>
      <c r="L4" s="5"/>
      <c r="M4" s="5"/>
      <c r="N4" s="5"/>
      <c r="O4" s="5"/>
    </row>
    <row r="5" spans="1:15" ht="19.5" customHeight="1" x14ac:dyDescent="0.3">
      <c r="A5" s="179">
        <v>216</v>
      </c>
      <c r="B5" s="128" t="s">
        <v>89</v>
      </c>
      <c r="C5" s="179">
        <v>100</v>
      </c>
      <c r="D5" s="150">
        <v>11.4</v>
      </c>
      <c r="E5" s="150">
        <v>15</v>
      </c>
      <c r="F5" s="150">
        <v>6</v>
      </c>
      <c r="G5" s="150">
        <v>206</v>
      </c>
      <c r="H5" s="150">
        <v>0.1</v>
      </c>
      <c r="I5" s="150">
        <v>0.2</v>
      </c>
      <c r="J5" s="150">
        <v>252</v>
      </c>
      <c r="K5" s="150">
        <v>0.6</v>
      </c>
      <c r="L5" s="150">
        <v>82</v>
      </c>
      <c r="M5" s="150">
        <v>179</v>
      </c>
      <c r="N5" s="150">
        <v>13.2</v>
      </c>
      <c r="O5" s="150">
        <v>2</v>
      </c>
    </row>
    <row r="6" spans="1:15" ht="36.75" customHeight="1" x14ac:dyDescent="0.3">
      <c r="A6" s="134">
        <v>182</v>
      </c>
      <c r="B6" s="68" t="s">
        <v>82</v>
      </c>
      <c r="C6" s="134">
        <v>220</v>
      </c>
      <c r="D6" s="135">
        <v>7.8</v>
      </c>
      <c r="E6" s="135">
        <v>12.8</v>
      </c>
      <c r="F6" s="135">
        <v>44.2</v>
      </c>
      <c r="G6" s="135">
        <v>325</v>
      </c>
      <c r="H6" s="135">
        <v>0.2</v>
      </c>
      <c r="I6" s="135">
        <v>1.1000000000000001</v>
      </c>
      <c r="J6" s="135">
        <v>58</v>
      </c>
      <c r="K6" s="135">
        <v>0.7</v>
      </c>
      <c r="L6" s="135">
        <v>152</v>
      </c>
      <c r="M6" s="135">
        <v>230</v>
      </c>
      <c r="N6" s="135">
        <v>60.6</v>
      </c>
      <c r="O6" s="135">
        <v>1.7</v>
      </c>
    </row>
    <row r="7" spans="1:15" ht="48.75" customHeight="1" x14ac:dyDescent="0.3">
      <c r="A7" s="44">
        <v>379</v>
      </c>
      <c r="B7" s="35" t="s">
        <v>29</v>
      </c>
      <c r="C7" s="44">
        <v>200</v>
      </c>
      <c r="D7" s="46">
        <v>3.1</v>
      </c>
      <c r="E7" s="46">
        <v>2.6</v>
      </c>
      <c r="F7" s="46">
        <v>15.9</v>
      </c>
      <c r="G7" s="46">
        <v>100</v>
      </c>
      <c r="H7" s="46">
        <v>0.04</v>
      </c>
      <c r="I7" s="46">
        <v>1.3</v>
      </c>
      <c r="J7" s="46">
        <v>20</v>
      </c>
      <c r="K7" s="46">
        <v>0</v>
      </c>
      <c r="L7" s="46">
        <v>125</v>
      </c>
      <c r="M7" s="46">
        <v>90</v>
      </c>
      <c r="N7" s="46">
        <v>14</v>
      </c>
      <c r="O7" s="46">
        <v>0.1</v>
      </c>
    </row>
    <row r="8" spans="1:15" ht="20.25" customHeight="1" x14ac:dyDescent="0.3">
      <c r="A8" s="123"/>
      <c r="B8" s="128" t="s">
        <v>130</v>
      </c>
      <c r="C8" s="134">
        <v>60</v>
      </c>
      <c r="D8" s="135">
        <v>4</v>
      </c>
      <c r="E8" s="135">
        <v>0.7</v>
      </c>
      <c r="F8" s="135">
        <v>20</v>
      </c>
      <c r="G8" s="135">
        <v>104</v>
      </c>
      <c r="H8" s="135">
        <v>0.1</v>
      </c>
      <c r="I8" s="135">
        <v>0</v>
      </c>
      <c r="J8" s="135">
        <v>0</v>
      </c>
      <c r="K8" s="135">
        <v>0.8</v>
      </c>
      <c r="L8" s="135">
        <v>21</v>
      </c>
      <c r="M8" s="135">
        <v>95</v>
      </c>
      <c r="N8" s="135">
        <v>28</v>
      </c>
      <c r="O8" s="135">
        <v>2.2999999999999998</v>
      </c>
    </row>
    <row r="9" spans="1:15" ht="33.75" customHeight="1" x14ac:dyDescent="0.3">
      <c r="A9" s="169">
        <v>14</v>
      </c>
      <c r="B9" s="128" t="s">
        <v>21</v>
      </c>
      <c r="C9" s="169">
        <v>10</v>
      </c>
      <c r="D9" s="150">
        <v>0.08</v>
      </c>
      <c r="E9" s="150">
        <v>7.25</v>
      </c>
      <c r="F9" s="150">
        <v>0.13</v>
      </c>
      <c r="G9" s="150">
        <v>66</v>
      </c>
      <c r="H9" s="150">
        <v>0</v>
      </c>
      <c r="I9" s="150">
        <v>0</v>
      </c>
      <c r="J9" s="150">
        <v>40</v>
      </c>
      <c r="K9" s="150">
        <v>0.11</v>
      </c>
      <c r="L9" s="150">
        <v>2.4</v>
      </c>
      <c r="M9" s="150">
        <v>3</v>
      </c>
      <c r="N9" s="150">
        <v>0</v>
      </c>
      <c r="O9" s="150">
        <v>0.02</v>
      </c>
    </row>
    <row r="10" spans="1:15" x14ac:dyDescent="0.3">
      <c r="A10" s="5"/>
      <c r="B10" s="5"/>
      <c r="C10" s="5"/>
      <c r="D10" s="57">
        <f t="shared" ref="D10:O10" si="0">D5+D6+D7+D8+D9</f>
        <v>26.38</v>
      </c>
      <c r="E10" s="57">
        <f t="shared" si="0"/>
        <v>38.35</v>
      </c>
      <c r="F10" s="57">
        <f t="shared" si="0"/>
        <v>86.23</v>
      </c>
      <c r="G10" s="57">
        <f t="shared" si="0"/>
        <v>801</v>
      </c>
      <c r="H10" s="57">
        <f t="shared" si="0"/>
        <v>0.44000000000000006</v>
      </c>
      <c r="I10" s="57">
        <f t="shared" si="0"/>
        <v>2.6</v>
      </c>
      <c r="J10" s="57">
        <f t="shared" si="0"/>
        <v>370</v>
      </c>
      <c r="K10" s="57">
        <f t="shared" si="0"/>
        <v>2.2099999999999995</v>
      </c>
      <c r="L10" s="57">
        <f t="shared" si="0"/>
        <v>382.4</v>
      </c>
      <c r="M10" s="57">
        <f t="shared" si="0"/>
        <v>597</v>
      </c>
      <c r="N10" s="57">
        <f t="shared" si="0"/>
        <v>115.8</v>
      </c>
      <c r="O10" s="57">
        <f t="shared" si="0"/>
        <v>6.1199999999999992</v>
      </c>
    </row>
    <row r="11" spans="1:15" x14ac:dyDescent="0.3">
      <c r="A11" s="266" t="s">
        <v>45</v>
      </c>
      <c r="B11" s="266"/>
      <c r="C11" s="266"/>
      <c r="D11" s="266"/>
      <c r="E11" s="266"/>
      <c r="F11" s="266"/>
      <c r="G11" s="266"/>
      <c r="H11" s="5"/>
      <c r="I11" s="5"/>
      <c r="J11" s="5"/>
      <c r="K11" s="5"/>
      <c r="L11" s="5"/>
      <c r="M11" s="5"/>
      <c r="N11" s="5"/>
      <c r="O11" s="5"/>
    </row>
    <row r="12" spans="1:15" ht="21.75" customHeight="1" x14ac:dyDescent="0.3">
      <c r="A12" s="115">
        <v>385</v>
      </c>
      <c r="B12" s="116" t="s">
        <v>115</v>
      </c>
      <c r="C12" s="115">
        <v>200</v>
      </c>
      <c r="D12" s="108">
        <v>5.8</v>
      </c>
      <c r="E12" s="108">
        <v>5</v>
      </c>
      <c r="F12" s="108">
        <v>9.6</v>
      </c>
      <c r="G12" s="108">
        <v>107</v>
      </c>
      <c r="H12" s="108">
        <v>0.08</v>
      </c>
      <c r="I12" s="108">
        <v>2.6</v>
      </c>
      <c r="J12" s="108">
        <v>40</v>
      </c>
      <c r="K12" s="108">
        <v>0</v>
      </c>
      <c r="L12" s="108">
        <v>240</v>
      </c>
      <c r="M12" s="108">
        <v>180</v>
      </c>
      <c r="N12" s="108">
        <v>28</v>
      </c>
      <c r="O12" s="108">
        <v>0.2</v>
      </c>
    </row>
    <row r="13" spans="1:15" ht="32.25" customHeight="1" x14ac:dyDescent="0.3">
      <c r="A13" s="136">
        <v>410</v>
      </c>
      <c r="B13" s="128" t="s">
        <v>146</v>
      </c>
      <c r="C13" s="136">
        <v>75</v>
      </c>
      <c r="D13" s="136">
        <v>9.1999999999999993</v>
      </c>
      <c r="E13" s="136">
        <v>5.4</v>
      </c>
      <c r="F13" s="136">
        <v>29</v>
      </c>
      <c r="G13" s="136">
        <v>202</v>
      </c>
      <c r="H13" s="136">
        <v>0.08</v>
      </c>
      <c r="I13" s="136">
        <v>0.04</v>
      </c>
      <c r="J13" s="136">
        <v>34</v>
      </c>
      <c r="K13" s="136">
        <v>0.8</v>
      </c>
      <c r="L13" s="136">
        <v>50</v>
      </c>
      <c r="M13" s="136">
        <v>90</v>
      </c>
      <c r="N13" s="136">
        <v>21</v>
      </c>
      <c r="O13" s="136">
        <v>0.9</v>
      </c>
    </row>
    <row r="14" spans="1:15" ht="17.25" customHeight="1" x14ac:dyDescent="0.3">
      <c r="A14" s="5"/>
      <c r="B14" s="5"/>
      <c r="C14" s="5"/>
      <c r="D14" s="57">
        <f t="shared" ref="D14:O14" si="1">SUM(D12:D13)</f>
        <v>15</v>
      </c>
      <c r="E14" s="57">
        <f t="shared" si="1"/>
        <v>10.4</v>
      </c>
      <c r="F14" s="57">
        <f t="shared" si="1"/>
        <v>38.6</v>
      </c>
      <c r="G14" s="57">
        <f t="shared" si="1"/>
        <v>309</v>
      </c>
      <c r="H14" s="57">
        <f t="shared" si="1"/>
        <v>0.16</v>
      </c>
      <c r="I14" s="57">
        <f t="shared" si="1"/>
        <v>2.64</v>
      </c>
      <c r="J14" s="57">
        <f t="shared" si="1"/>
        <v>74</v>
      </c>
      <c r="K14" s="57">
        <f t="shared" si="1"/>
        <v>0.8</v>
      </c>
      <c r="L14" s="57">
        <f t="shared" si="1"/>
        <v>290</v>
      </c>
      <c r="M14" s="57">
        <f t="shared" si="1"/>
        <v>270</v>
      </c>
      <c r="N14" s="57">
        <f t="shared" si="1"/>
        <v>49</v>
      </c>
      <c r="O14" s="57">
        <f t="shared" si="1"/>
        <v>1.1000000000000001</v>
      </c>
    </row>
    <row r="15" spans="1:15" ht="30" customHeight="1" x14ac:dyDescent="0.3">
      <c r="A15" s="266" t="s">
        <v>34</v>
      </c>
      <c r="B15" s="266"/>
      <c r="C15" s="266"/>
      <c r="D15" s="266"/>
      <c r="E15" s="266"/>
      <c r="F15" s="266"/>
      <c r="G15" s="266"/>
      <c r="H15" s="5"/>
      <c r="I15" s="5"/>
      <c r="J15" s="5"/>
      <c r="K15" s="5"/>
      <c r="L15" s="5"/>
      <c r="M15" s="5"/>
      <c r="N15" s="5"/>
      <c r="O15" s="5"/>
    </row>
    <row r="16" spans="1:15" ht="64.5" customHeight="1" x14ac:dyDescent="0.3">
      <c r="A16" s="140">
        <v>21</v>
      </c>
      <c r="B16" s="128" t="s">
        <v>180</v>
      </c>
      <c r="C16" s="140">
        <v>100</v>
      </c>
      <c r="D16" s="141">
        <v>0.8</v>
      </c>
      <c r="E16" s="141">
        <v>5</v>
      </c>
      <c r="F16" s="141">
        <v>2.5</v>
      </c>
      <c r="G16" s="141">
        <v>59</v>
      </c>
      <c r="H16" s="141">
        <v>0.1</v>
      </c>
      <c r="I16" s="141">
        <v>4.0999999999999996</v>
      </c>
      <c r="J16" s="141">
        <v>0</v>
      </c>
      <c r="K16" s="141">
        <v>0.3</v>
      </c>
      <c r="L16" s="141">
        <v>23.7</v>
      </c>
      <c r="M16" s="141">
        <v>23</v>
      </c>
      <c r="N16" s="141">
        <v>13.3</v>
      </c>
      <c r="O16" s="141">
        <v>0.6</v>
      </c>
    </row>
    <row r="17" spans="1:15" ht="34.5" customHeight="1" x14ac:dyDescent="0.3">
      <c r="A17" s="184">
        <v>101</v>
      </c>
      <c r="B17" s="128" t="s">
        <v>206</v>
      </c>
      <c r="C17" s="184">
        <v>250</v>
      </c>
      <c r="D17" s="150">
        <v>2</v>
      </c>
      <c r="E17" s="150">
        <v>2.7</v>
      </c>
      <c r="F17" s="150">
        <v>12</v>
      </c>
      <c r="G17" s="150">
        <v>85</v>
      </c>
      <c r="H17" s="150">
        <v>0.09</v>
      </c>
      <c r="I17" s="150">
        <v>8</v>
      </c>
      <c r="J17" s="150">
        <v>0</v>
      </c>
      <c r="K17" s="150">
        <v>1.2</v>
      </c>
      <c r="L17" s="150">
        <v>26.7</v>
      </c>
      <c r="M17" s="150">
        <v>56</v>
      </c>
      <c r="N17" s="150">
        <v>22.7</v>
      </c>
      <c r="O17" s="150">
        <v>0.8</v>
      </c>
    </row>
    <row r="18" spans="1:15" ht="37.5" customHeight="1" x14ac:dyDescent="0.3">
      <c r="A18" s="140" t="s">
        <v>151</v>
      </c>
      <c r="B18" s="128" t="s">
        <v>150</v>
      </c>
      <c r="C18" s="140">
        <v>110</v>
      </c>
      <c r="D18" s="141">
        <v>8.1</v>
      </c>
      <c r="E18" s="141">
        <v>9</v>
      </c>
      <c r="F18" s="141">
        <v>10.7</v>
      </c>
      <c r="G18" s="141">
        <v>157</v>
      </c>
      <c r="H18" s="141">
        <v>0.06</v>
      </c>
      <c r="I18" s="141">
        <v>0.7</v>
      </c>
      <c r="J18" s="141">
        <v>35.700000000000003</v>
      </c>
      <c r="K18" s="141">
        <v>0.5</v>
      </c>
      <c r="L18" s="141">
        <v>40.200000000000003</v>
      </c>
      <c r="M18" s="141">
        <v>97.9</v>
      </c>
      <c r="N18" s="141">
        <v>19.8</v>
      </c>
      <c r="O18" s="141">
        <v>0.8</v>
      </c>
    </row>
    <row r="19" spans="1:15" ht="31.5" customHeight="1" x14ac:dyDescent="0.3">
      <c r="A19" s="174">
        <v>171</v>
      </c>
      <c r="B19" s="128" t="s">
        <v>90</v>
      </c>
      <c r="C19" s="174">
        <v>100</v>
      </c>
      <c r="D19" s="150">
        <v>5.5</v>
      </c>
      <c r="E19" s="150">
        <v>5.9</v>
      </c>
      <c r="F19" s="150">
        <v>25</v>
      </c>
      <c r="G19" s="150">
        <v>175</v>
      </c>
      <c r="H19" s="150">
        <v>0.12</v>
      </c>
      <c r="I19" s="150">
        <v>0</v>
      </c>
      <c r="J19" s="150">
        <v>25</v>
      </c>
      <c r="K19" s="150">
        <v>0.3</v>
      </c>
      <c r="L19" s="150">
        <v>16.399999999999999</v>
      </c>
      <c r="M19" s="150">
        <v>131</v>
      </c>
      <c r="N19" s="150">
        <v>88</v>
      </c>
      <c r="O19" s="150">
        <v>2.9</v>
      </c>
    </row>
    <row r="20" spans="1:15" ht="31.2" x14ac:dyDescent="0.3">
      <c r="A20" s="166"/>
      <c r="B20" s="128" t="s">
        <v>141</v>
      </c>
      <c r="C20" s="166">
        <v>50</v>
      </c>
      <c r="D20" s="150">
        <v>3.3</v>
      </c>
      <c r="E20" s="150">
        <v>0.6</v>
      </c>
      <c r="F20" s="150">
        <v>16.7</v>
      </c>
      <c r="G20" s="150">
        <v>87</v>
      </c>
      <c r="H20" s="150">
        <v>0.09</v>
      </c>
      <c r="I20" s="150">
        <v>0</v>
      </c>
      <c r="J20" s="150">
        <v>0</v>
      </c>
      <c r="K20" s="150">
        <v>0.7</v>
      </c>
      <c r="L20" s="150">
        <v>18</v>
      </c>
      <c r="M20" s="150">
        <v>79</v>
      </c>
      <c r="N20" s="150">
        <v>24</v>
      </c>
      <c r="O20" s="150">
        <v>2</v>
      </c>
    </row>
    <row r="21" spans="1:15" x14ac:dyDescent="0.3">
      <c r="A21" s="166"/>
      <c r="B21" s="128" t="s">
        <v>22</v>
      </c>
      <c r="C21" s="166">
        <v>40</v>
      </c>
      <c r="D21" s="150">
        <v>3.4</v>
      </c>
      <c r="E21" s="150">
        <v>0.5</v>
      </c>
      <c r="F21" s="150">
        <v>16</v>
      </c>
      <c r="G21" s="150">
        <v>80</v>
      </c>
      <c r="H21" s="150">
        <v>7.0000000000000007E-2</v>
      </c>
      <c r="I21" s="150">
        <v>0</v>
      </c>
      <c r="J21" s="150">
        <v>0</v>
      </c>
      <c r="K21" s="150">
        <v>0.5</v>
      </c>
      <c r="L21" s="150">
        <v>19</v>
      </c>
      <c r="M21" s="150">
        <v>62.8</v>
      </c>
      <c r="N21" s="150">
        <v>20</v>
      </c>
      <c r="O21" s="150">
        <v>1.5</v>
      </c>
    </row>
    <row r="22" spans="1:15" x14ac:dyDescent="0.3">
      <c r="A22" s="109">
        <v>389</v>
      </c>
      <c r="B22" s="111" t="s">
        <v>102</v>
      </c>
      <c r="C22" s="109">
        <v>200</v>
      </c>
      <c r="D22" s="96">
        <v>1</v>
      </c>
      <c r="E22" s="110">
        <v>0</v>
      </c>
      <c r="F22" s="110">
        <v>20</v>
      </c>
      <c r="G22" s="110">
        <v>84</v>
      </c>
      <c r="H22" s="110">
        <v>0.02</v>
      </c>
      <c r="I22" s="110">
        <v>4</v>
      </c>
      <c r="J22" s="110">
        <v>0</v>
      </c>
      <c r="K22" s="110">
        <v>0.2</v>
      </c>
      <c r="L22" s="110">
        <v>14</v>
      </c>
      <c r="M22" s="110">
        <v>14</v>
      </c>
      <c r="N22" s="110">
        <v>8</v>
      </c>
      <c r="O22" s="110">
        <v>2.8</v>
      </c>
    </row>
    <row r="23" spans="1:15" ht="18" customHeight="1" x14ac:dyDescent="0.3">
      <c r="A23" s="5">
        <v>338</v>
      </c>
      <c r="B23" s="120" t="s">
        <v>193</v>
      </c>
      <c r="C23" s="173">
        <v>200</v>
      </c>
      <c r="D23" s="173">
        <v>0.8</v>
      </c>
      <c r="E23" s="173">
        <v>0.8</v>
      </c>
      <c r="F23" s="173">
        <v>19.600000000000001</v>
      </c>
      <c r="G23" s="173">
        <v>94</v>
      </c>
      <c r="H23" s="173">
        <v>0.06</v>
      </c>
      <c r="I23" s="173">
        <v>20</v>
      </c>
      <c r="J23" s="173">
        <v>0</v>
      </c>
      <c r="K23" s="173">
        <v>0.4</v>
      </c>
      <c r="L23" s="173">
        <v>32</v>
      </c>
      <c r="M23" s="173">
        <v>22</v>
      </c>
      <c r="N23" s="173">
        <v>18</v>
      </c>
      <c r="O23" s="173">
        <v>4.4000000000000004</v>
      </c>
    </row>
    <row r="24" spans="1:15" ht="25.5" customHeight="1" x14ac:dyDescent="0.3">
      <c r="A24" s="5"/>
      <c r="B24" s="5"/>
      <c r="C24" s="5"/>
      <c r="D24" s="57">
        <f t="shared" ref="D24:O24" si="2">SUM(D16:D23)</f>
        <v>24.9</v>
      </c>
      <c r="E24" s="57">
        <f t="shared" si="2"/>
        <v>24.500000000000004</v>
      </c>
      <c r="F24" s="57">
        <f t="shared" si="2"/>
        <v>122.5</v>
      </c>
      <c r="G24" s="57">
        <f t="shared" si="2"/>
        <v>821</v>
      </c>
      <c r="H24" s="57">
        <f t="shared" si="2"/>
        <v>0.6100000000000001</v>
      </c>
      <c r="I24" s="57">
        <f t="shared" si="2"/>
        <v>36.799999999999997</v>
      </c>
      <c r="J24" s="57">
        <f t="shared" si="2"/>
        <v>60.7</v>
      </c>
      <c r="K24" s="57">
        <f t="shared" si="2"/>
        <v>4.1000000000000005</v>
      </c>
      <c r="L24" s="57">
        <f t="shared" si="2"/>
        <v>190</v>
      </c>
      <c r="M24" s="57">
        <f t="shared" si="2"/>
        <v>485.7</v>
      </c>
      <c r="N24" s="57">
        <f t="shared" si="2"/>
        <v>213.8</v>
      </c>
      <c r="O24" s="57">
        <f t="shared" si="2"/>
        <v>15.799999999999999</v>
      </c>
    </row>
    <row r="25" spans="1:15" ht="21.75" customHeight="1" x14ac:dyDescent="0.3">
      <c r="A25" s="266" t="s">
        <v>27</v>
      </c>
      <c r="B25" s="266"/>
      <c r="C25" s="266"/>
      <c r="D25" s="266"/>
      <c r="E25" s="266"/>
      <c r="F25" s="266"/>
      <c r="G25" s="266"/>
      <c r="H25" s="5"/>
      <c r="I25" s="5"/>
      <c r="J25" s="5"/>
      <c r="K25" s="5"/>
      <c r="L25" s="5"/>
      <c r="M25" s="5"/>
      <c r="N25" s="5"/>
      <c r="O25" s="5"/>
    </row>
    <row r="26" spans="1:15" ht="48.75" customHeight="1" x14ac:dyDescent="0.3">
      <c r="A26" s="175">
        <v>68</v>
      </c>
      <c r="B26" s="128" t="s">
        <v>165</v>
      </c>
      <c r="C26" s="175">
        <v>100</v>
      </c>
      <c r="D26" s="150">
        <v>1.7</v>
      </c>
      <c r="E26" s="150">
        <v>7.1</v>
      </c>
      <c r="F26" s="150">
        <v>6</v>
      </c>
      <c r="G26" s="150">
        <v>95</v>
      </c>
      <c r="H26" s="150">
        <v>0.06</v>
      </c>
      <c r="I26" s="150">
        <v>8.8000000000000007</v>
      </c>
      <c r="J26" s="150">
        <v>0</v>
      </c>
      <c r="K26" s="150">
        <v>3.25</v>
      </c>
      <c r="L26" s="150">
        <v>41.2</v>
      </c>
      <c r="M26" s="150">
        <v>43.4</v>
      </c>
      <c r="N26" s="150">
        <v>21.4</v>
      </c>
      <c r="O26" s="150">
        <v>0.9</v>
      </c>
    </row>
    <row r="27" spans="1:15" ht="51" customHeight="1" x14ac:dyDescent="0.3">
      <c r="A27" s="131">
        <v>227</v>
      </c>
      <c r="B27" s="119" t="s">
        <v>153</v>
      </c>
      <c r="C27" s="131" t="s">
        <v>154</v>
      </c>
      <c r="D27" s="108">
        <v>18.8</v>
      </c>
      <c r="E27" s="108">
        <v>9</v>
      </c>
      <c r="F27" s="108">
        <v>1</v>
      </c>
      <c r="G27" s="108">
        <v>161</v>
      </c>
      <c r="H27" s="108">
        <v>0.09</v>
      </c>
      <c r="I27" s="108">
        <v>0.9</v>
      </c>
      <c r="J27" s="108">
        <v>54</v>
      </c>
      <c r="K27" s="108">
        <v>0.53</v>
      </c>
      <c r="L27" s="108">
        <v>17</v>
      </c>
      <c r="M27" s="108">
        <v>215.2</v>
      </c>
      <c r="N27" s="108">
        <v>50.5</v>
      </c>
      <c r="O27" s="108">
        <v>0.9</v>
      </c>
    </row>
    <row r="28" spans="1:15" ht="31.5" customHeight="1" x14ac:dyDescent="0.3">
      <c r="A28" s="142">
        <v>312</v>
      </c>
      <c r="B28" s="128" t="s">
        <v>88</v>
      </c>
      <c r="C28" s="142" t="s">
        <v>155</v>
      </c>
      <c r="D28" s="143">
        <v>3.1</v>
      </c>
      <c r="E28" s="143">
        <v>4.8</v>
      </c>
      <c r="F28" s="143">
        <v>10</v>
      </c>
      <c r="G28" s="143">
        <v>129</v>
      </c>
      <c r="H28" s="143">
        <v>7.0000000000000007E-2</v>
      </c>
      <c r="I28" s="143">
        <v>18</v>
      </c>
      <c r="J28" s="143">
        <v>0</v>
      </c>
      <c r="K28" s="143">
        <v>0.1</v>
      </c>
      <c r="L28" s="143">
        <v>36</v>
      </c>
      <c r="M28" s="143">
        <v>86</v>
      </c>
      <c r="N28" s="143">
        <v>27.7</v>
      </c>
      <c r="O28" s="143">
        <v>0.9</v>
      </c>
    </row>
    <row r="29" spans="1:15" ht="19.5" customHeight="1" x14ac:dyDescent="0.3">
      <c r="A29" s="164">
        <v>376</v>
      </c>
      <c r="B29" s="128" t="s">
        <v>20</v>
      </c>
      <c r="C29" s="164" t="s">
        <v>19</v>
      </c>
      <c r="D29" s="150">
        <v>7.0000000000000007E-2</v>
      </c>
      <c r="E29" s="150">
        <v>0.02</v>
      </c>
      <c r="F29" s="150">
        <v>15</v>
      </c>
      <c r="G29" s="150">
        <v>60</v>
      </c>
      <c r="H29" s="150">
        <v>0</v>
      </c>
      <c r="I29" s="150">
        <v>0.03</v>
      </c>
      <c r="J29" s="150">
        <v>0</v>
      </c>
      <c r="K29" s="150">
        <v>0</v>
      </c>
      <c r="L29" s="150">
        <v>11</v>
      </c>
      <c r="M29" s="150">
        <v>2.8</v>
      </c>
      <c r="N29" s="150">
        <v>1.4</v>
      </c>
      <c r="O29" s="150">
        <v>0.2</v>
      </c>
    </row>
    <row r="30" spans="1:15" ht="31.2" x14ac:dyDescent="0.3">
      <c r="A30" s="169"/>
      <c r="B30" s="128" t="s">
        <v>141</v>
      </c>
      <c r="C30" s="169">
        <v>40</v>
      </c>
      <c r="D30" s="150">
        <v>2.6</v>
      </c>
      <c r="E30" s="150">
        <v>0.5</v>
      </c>
      <c r="F30" s="150">
        <v>13.3</v>
      </c>
      <c r="G30" s="150">
        <v>70</v>
      </c>
      <c r="H30" s="150">
        <v>7.0000000000000007E-2</v>
      </c>
      <c r="I30" s="150">
        <v>0</v>
      </c>
      <c r="J30" s="150">
        <v>0</v>
      </c>
      <c r="K30" s="150">
        <v>0.56000000000000005</v>
      </c>
      <c r="L30" s="150">
        <v>14</v>
      </c>
      <c r="M30" s="150">
        <v>63</v>
      </c>
      <c r="N30" s="150">
        <v>18.8</v>
      </c>
      <c r="O30" s="150">
        <v>1.5</v>
      </c>
    </row>
    <row r="31" spans="1:15" x14ac:dyDescent="0.3">
      <c r="A31" s="169"/>
      <c r="B31" s="128" t="s">
        <v>22</v>
      </c>
      <c r="C31" s="169">
        <v>40</v>
      </c>
      <c r="D31" s="150">
        <v>3.4</v>
      </c>
      <c r="E31" s="150">
        <v>0.5</v>
      </c>
      <c r="F31" s="150">
        <v>16</v>
      </c>
      <c r="G31" s="150">
        <v>80</v>
      </c>
      <c r="H31" s="150">
        <v>7.0000000000000007E-2</v>
      </c>
      <c r="I31" s="150">
        <v>0</v>
      </c>
      <c r="J31" s="150">
        <v>0</v>
      </c>
      <c r="K31" s="150">
        <v>0.56000000000000005</v>
      </c>
      <c r="L31" s="150">
        <v>19</v>
      </c>
      <c r="M31" s="150">
        <v>63</v>
      </c>
      <c r="N31" s="150">
        <v>19.600000000000001</v>
      </c>
      <c r="O31" s="150">
        <v>1.5</v>
      </c>
    </row>
    <row r="32" spans="1:15" ht="27" customHeight="1" x14ac:dyDescent="0.3">
      <c r="A32" s="5"/>
      <c r="B32" s="5"/>
      <c r="C32" s="5"/>
      <c r="D32" s="57">
        <f t="shared" ref="D32:O32" si="3">SUM(D26:D31)</f>
        <v>29.67</v>
      </c>
      <c r="E32" s="57">
        <f t="shared" si="3"/>
        <v>21.92</v>
      </c>
      <c r="F32" s="57">
        <f t="shared" si="3"/>
        <v>61.3</v>
      </c>
      <c r="G32" s="57">
        <f t="shared" si="3"/>
        <v>595</v>
      </c>
      <c r="H32" s="57">
        <f t="shared" si="3"/>
        <v>0.36000000000000004</v>
      </c>
      <c r="I32" s="57">
        <f t="shared" si="3"/>
        <v>27.730000000000004</v>
      </c>
      <c r="J32" s="57">
        <f t="shared" si="3"/>
        <v>54</v>
      </c>
      <c r="K32" s="57">
        <f t="shared" si="3"/>
        <v>5</v>
      </c>
      <c r="L32" s="57">
        <f t="shared" si="3"/>
        <v>138.19999999999999</v>
      </c>
      <c r="M32" s="57">
        <f t="shared" si="3"/>
        <v>473.4</v>
      </c>
      <c r="N32" s="57">
        <f t="shared" si="3"/>
        <v>139.4</v>
      </c>
      <c r="O32" s="57">
        <f t="shared" si="3"/>
        <v>5.9</v>
      </c>
    </row>
    <row r="33" spans="1:15" ht="17.25" customHeight="1" x14ac:dyDescent="0.3">
      <c r="A33" s="266" t="s">
        <v>32</v>
      </c>
      <c r="B33" s="266"/>
      <c r="C33" s="266"/>
      <c r="D33" s="266"/>
      <c r="E33" s="266"/>
      <c r="F33" s="266"/>
      <c r="G33" s="266"/>
      <c r="H33" s="5"/>
      <c r="I33" s="5"/>
      <c r="J33" s="5"/>
      <c r="K33" s="5"/>
      <c r="L33" s="5"/>
      <c r="M33" s="5"/>
      <c r="N33" s="5"/>
      <c r="O33" s="5"/>
    </row>
    <row r="34" spans="1:15" ht="36.75" customHeight="1" x14ac:dyDescent="0.3">
      <c r="A34" s="44">
        <v>386</v>
      </c>
      <c r="B34" s="35" t="s">
        <v>85</v>
      </c>
      <c r="C34" s="44">
        <v>200</v>
      </c>
      <c r="D34" s="46">
        <v>5.8</v>
      </c>
      <c r="E34" s="46">
        <v>5</v>
      </c>
      <c r="F34" s="46">
        <v>8.4</v>
      </c>
      <c r="G34" s="46">
        <v>102</v>
      </c>
      <c r="H34" s="46">
        <v>0.04</v>
      </c>
      <c r="I34" s="46">
        <v>0.6</v>
      </c>
      <c r="J34" s="46">
        <v>40</v>
      </c>
      <c r="K34" s="46">
        <v>0</v>
      </c>
      <c r="L34" s="46">
        <v>248</v>
      </c>
      <c r="M34" s="46">
        <v>184</v>
      </c>
      <c r="N34" s="46">
        <v>28</v>
      </c>
      <c r="O34" s="46">
        <v>0.2</v>
      </c>
    </row>
    <row r="35" spans="1:15" x14ac:dyDescent="0.3">
      <c r="A35" s="5"/>
      <c r="B35" s="5"/>
      <c r="C35" s="5"/>
      <c r="D35" s="57">
        <f t="shared" ref="D35:O35" si="4">D34</f>
        <v>5.8</v>
      </c>
      <c r="E35" s="57">
        <f t="shared" si="4"/>
        <v>5</v>
      </c>
      <c r="F35" s="57">
        <f t="shared" si="4"/>
        <v>8.4</v>
      </c>
      <c r="G35" s="57">
        <f t="shared" si="4"/>
        <v>102</v>
      </c>
      <c r="H35" s="57">
        <f t="shared" si="4"/>
        <v>0.04</v>
      </c>
      <c r="I35" s="57">
        <f t="shared" si="4"/>
        <v>0.6</v>
      </c>
      <c r="J35" s="57">
        <f t="shared" si="4"/>
        <v>40</v>
      </c>
      <c r="K35" s="57">
        <f t="shared" si="4"/>
        <v>0</v>
      </c>
      <c r="L35" s="57">
        <f t="shared" si="4"/>
        <v>248</v>
      </c>
      <c r="M35" s="57">
        <f t="shared" si="4"/>
        <v>184</v>
      </c>
      <c r="N35" s="57">
        <f t="shared" si="4"/>
        <v>28</v>
      </c>
      <c r="O35" s="57">
        <f t="shared" si="4"/>
        <v>0.2</v>
      </c>
    </row>
    <row r="36" spans="1:15" x14ac:dyDescent="0.3">
      <c r="A36" s="5"/>
      <c r="B36" s="5"/>
      <c r="C36" s="5"/>
      <c r="D36" s="57">
        <f t="shared" ref="D36:O36" si="5">D10+D24+D14+D32+D35</f>
        <v>101.75</v>
      </c>
      <c r="E36" s="57">
        <f t="shared" si="5"/>
        <v>100.17000000000002</v>
      </c>
      <c r="F36" s="57">
        <f t="shared" si="5"/>
        <v>317.02999999999997</v>
      </c>
      <c r="G36" s="57">
        <f t="shared" si="5"/>
        <v>2628</v>
      </c>
      <c r="H36" s="57">
        <f t="shared" si="5"/>
        <v>1.6100000000000003</v>
      </c>
      <c r="I36" s="57">
        <f t="shared" si="5"/>
        <v>70.37</v>
      </c>
      <c r="J36" s="57">
        <f t="shared" si="5"/>
        <v>598.70000000000005</v>
      </c>
      <c r="K36" s="57">
        <f t="shared" si="5"/>
        <v>12.11</v>
      </c>
      <c r="L36" s="57">
        <f t="shared" si="5"/>
        <v>1248.5999999999999</v>
      </c>
      <c r="M36" s="57">
        <f t="shared" si="5"/>
        <v>2010.1</v>
      </c>
      <c r="N36" s="57">
        <f t="shared" si="5"/>
        <v>546</v>
      </c>
      <c r="O36" s="57">
        <f t="shared" si="5"/>
        <v>29.12</v>
      </c>
    </row>
    <row r="37" spans="1:15" x14ac:dyDescent="0.3">
      <c r="A37" s="55"/>
      <c r="B37" s="55"/>
      <c r="C37" s="55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</sheetData>
  <mergeCells count="13">
    <mergeCell ref="A25:G25"/>
    <mergeCell ref="A33:G33"/>
    <mergeCell ref="A15:G15"/>
    <mergeCell ref="L1:O1"/>
    <mergeCell ref="A4:G4"/>
    <mergeCell ref="A1:A2"/>
    <mergeCell ref="B1:B2"/>
    <mergeCell ref="C1:C2"/>
    <mergeCell ref="D1:F1"/>
    <mergeCell ref="G1:G2"/>
    <mergeCell ref="H1:K1"/>
    <mergeCell ref="A3:O3"/>
    <mergeCell ref="A11:G1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31" zoomScale="86" zoomScaleNormal="86" workbookViewId="0">
      <selection sqref="A1:O36"/>
    </sheetView>
  </sheetViews>
  <sheetFormatPr defaultColWidth="9.109375" defaultRowHeight="18" x14ac:dyDescent="0.35"/>
  <cols>
    <col min="1" max="1" width="7.6640625" style="82" customWidth="1"/>
    <col min="2" max="2" width="18.109375" style="82" customWidth="1"/>
    <col min="3" max="3" width="6.33203125" style="82" customWidth="1"/>
    <col min="4" max="4" width="9" style="82" customWidth="1"/>
    <col min="5" max="5" width="9.6640625" style="82" customWidth="1"/>
    <col min="6" max="6" width="9.5546875" style="82" customWidth="1"/>
    <col min="7" max="7" width="10.6640625" style="82" customWidth="1"/>
    <col min="8" max="8" width="6.33203125" style="82" customWidth="1"/>
    <col min="9" max="9" width="8.33203125" style="82" customWidth="1"/>
    <col min="10" max="10" width="9.109375" style="82" customWidth="1"/>
    <col min="11" max="11" width="7.5546875" style="82" customWidth="1"/>
    <col min="12" max="12" width="11" style="82" customWidth="1"/>
    <col min="13" max="13" width="9.88671875" style="82" customWidth="1"/>
    <col min="14" max="14" width="9.33203125" style="82" customWidth="1"/>
    <col min="15" max="15" width="7.88671875" style="82" customWidth="1"/>
    <col min="16" max="16384" width="9.109375" style="82"/>
  </cols>
  <sheetData>
    <row r="1" spans="1:15" x14ac:dyDescent="0.35">
      <c r="A1" s="263" t="s">
        <v>0</v>
      </c>
      <c r="B1" s="248" t="s">
        <v>1</v>
      </c>
      <c r="C1" s="248" t="s">
        <v>2</v>
      </c>
      <c r="D1" s="248" t="s">
        <v>3</v>
      </c>
      <c r="E1" s="248"/>
      <c r="F1" s="248"/>
      <c r="G1" s="248" t="s">
        <v>4</v>
      </c>
      <c r="H1" s="248" t="s">
        <v>5</v>
      </c>
      <c r="I1" s="248"/>
      <c r="J1" s="248"/>
      <c r="K1" s="248"/>
      <c r="L1" s="248" t="s">
        <v>6</v>
      </c>
      <c r="M1" s="248"/>
      <c r="N1" s="248"/>
      <c r="O1" s="250"/>
    </row>
    <row r="2" spans="1:15" ht="47.25" customHeight="1" thickBot="1" x14ac:dyDescent="0.4">
      <c r="A2" s="257"/>
      <c r="B2" s="258"/>
      <c r="C2" s="258"/>
      <c r="D2" s="200" t="s">
        <v>7</v>
      </c>
      <c r="E2" s="200" t="s">
        <v>8</v>
      </c>
      <c r="F2" s="200" t="s">
        <v>9</v>
      </c>
      <c r="G2" s="258"/>
      <c r="H2" s="200" t="s">
        <v>42</v>
      </c>
      <c r="I2" s="200" t="s">
        <v>10</v>
      </c>
      <c r="J2" s="200" t="s">
        <v>11</v>
      </c>
      <c r="K2" s="200" t="s">
        <v>12</v>
      </c>
      <c r="L2" s="200" t="s">
        <v>13</v>
      </c>
      <c r="M2" s="200" t="s">
        <v>14</v>
      </c>
      <c r="N2" s="200" t="s">
        <v>15</v>
      </c>
      <c r="O2" s="11" t="s">
        <v>16</v>
      </c>
    </row>
    <row r="3" spans="1:15" x14ac:dyDescent="0.35">
      <c r="A3" s="272" t="s">
        <v>49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x14ac:dyDescent="0.35">
      <c r="A4" s="271" t="s">
        <v>33</v>
      </c>
      <c r="B4" s="271"/>
      <c r="C4" s="271"/>
      <c r="D4" s="271"/>
      <c r="E4" s="271"/>
      <c r="F4" s="271"/>
      <c r="G4" s="271"/>
      <c r="H4" s="9"/>
      <c r="I4" s="9"/>
      <c r="J4" s="9"/>
      <c r="K4" s="9"/>
      <c r="L4" s="9"/>
      <c r="M4" s="9"/>
      <c r="N4" s="9"/>
      <c r="O4" s="9"/>
    </row>
    <row r="5" spans="1:15" ht="24" customHeight="1" x14ac:dyDescent="0.35">
      <c r="A5" s="103">
        <v>209</v>
      </c>
      <c r="B5" s="144" t="s">
        <v>109</v>
      </c>
      <c r="C5" s="103">
        <v>1</v>
      </c>
      <c r="D5" s="101">
        <v>5</v>
      </c>
      <c r="E5" s="101">
        <v>4.5999999999999996</v>
      </c>
      <c r="F5" s="101">
        <v>0.3</v>
      </c>
      <c r="G5" s="101">
        <v>63</v>
      </c>
      <c r="H5" s="101">
        <v>0.03</v>
      </c>
      <c r="I5" s="101">
        <v>0</v>
      </c>
      <c r="J5" s="101">
        <v>100</v>
      </c>
      <c r="K5" s="101">
        <v>0.2</v>
      </c>
      <c r="L5" s="101">
        <v>22</v>
      </c>
      <c r="M5" s="101">
        <v>76.8</v>
      </c>
      <c r="N5" s="101">
        <v>4.8</v>
      </c>
      <c r="O5" s="101">
        <v>1</v>
      </c>
    </row>
    <row r="6" spans="1:15" ht="45" customHeight="1" x14ac:dyDescent="0.35">
      <c r="A6" s="199">
        <v>120</v>
      </c>
      <c r="B6" s="104" t="s">
        <v>132</v>
      </c>
      <c r="C6" s="199">
        <v>300</v>
      </c>
      <c r="D6" s="101">
        <v>6.5</v>
      </c>
      <c r="E6" s="101">
        <v>5.7</v>
      </c>
      <c r="F6" s="101">
        <v>21.5</v>
      </c>
      <c r="G6" s="101">
        <v>180</v>
      </c>
      <c r="H6" s="101">
        <v>0.09</v>
      </c>
      <c r="I6" s="101">
        <v>0.9</v>
      </c>
      <c r="J6" s="101">
        <v>39</v>
      </c>
      <c r="K6" s="101">
        <v>0.3</v>
      </c>
      <c r="L6" s="101">
        <v>195</v>
      </c>
      <c r="M6" s="101">
        <v>164</v>
      </c>
      <c r="N6" s="101">
        <v>31.8</v>
      </c>
      <c r="O6" s="101">
        <v>0.6</v>
      </c>
    </row>
    <row r="7" spans="1:15" ht="43.5" customHeight="1" x14ac:dyDescent="0.35">
      <c r="A7" s="199">
        <v>382</v>
      </c>
      <c r="B7" s="92" t="s">
        <v>31</v>
      </c>
      <c r="C7" s="199">
        <v>200</v>
      </c>
      <c r="D7" s="101">
        <v>4</v>
      </c>
      <c r="E7" s="101">
        <v>3.5</v>
      </c>
      <c r="F7" s="101">
        <v>17.5</v>
      </c>
      <c r="G7" s="101">
        <v>118</v>
      </c>
      <c r="H7" s="101">
        <v>0.05</v>
      </c>
      <c r="I7" s="101">
        <v>1.5</v>
      </c>
      <c r="J7" s="101">
        <v>24.4</v>
      </c>
      <c r="K7" s="101">
        <v>0</v>
      </c>
      <c r="L7" s="101">
        <v>152</v>
      </c>
      <c r="M7" s="101">
        <v>124</v>
      </c>
      <c r="N7" s="101">
        <v>21</v>
      </c>
      <c r="O7" s="101">
        <v>0.4</v>
      </c>
    </row>
    <row r="8" spans="1:15" x14ac:dyDescent="0.35">
      <c r="A8" s="126"/>
      <c r="B8" s="92" t="s">
        <v>130</v>
      </c>
      <c r="C8" s="199">
        <v>60</v>
      </c>
      <c r="D8" s="101">
        <v>4</v>
      </c>
      <c r="E8" s="101">
        <v>0.7</v>
      </c>
      <c r="F8" s="101">
        <v>20</v>
      </c>
      <c r="G8" s="101">
        <v>104</v>
      </c>
      <c r="H8" s="101">
        <v>0.1</v>
      </c>
      <c r="I8" s="101">
        <v>0</v>
      </c>
      <c r="J8" s="101">
        <v>0</v>
      </c>
      <c r="K8" s="101">
        <v>0.8</v>
      </c>
      <c r="L8" s="101">
        <v>21</v>
      </c>
      <c r="M8" s="101">
        <v>95</v>
      </c>
      <c r="N8" s="101">
        <v>28</v>
      </c>
      <c r="O8" s="101">
        <v>2.2999999999999998</v>
      </c>
    </row>
    <row r="9" spans="1:15" ht="36" x14ac:dyDescent="0.35">
      <c r="A9" s="199">
        <v>14</v>
      </c>
      <c r="B9" s="92" t="s">
        <v>21</v>
      </c>
      <c r="C9" s="199">
        <v>10</v>
      </c>
      <c r="D9" s="101">
        <v>0.08</v>
      </c>
      <c r="E9" s="101">
        <v>7.25</v>
      </c>
      <c r="F9" s="101">
        <v>0.13</v>
      </c>
      <c r="G9" s="101">
        <v>66</v>
      </c>
      <c r="H9" s="101">
        <v>0</v>
      </c>
      <c r="I9" s="101">
        <v>0</v>
      </c>
      <c r="J9" s="101">
        <v>40</v>
      </c>
      <c r="K9" s="101">
        <v>0.11</v>
      </c>
      <c r="L9" s="101">
        <v>2.4</v>
      </c>
      <c r="M9" s="101">
        <v>3</v>
      </c>
      <c r="N9" s="101">
        <v>0</v>
      </c>
      <c r="O9" s="101">
        <v>0.02</v>
      </c>
    </row>
    <row r="10" spans="1:15" x14ac:dyDescent="0.35">
      <c r="A10" s="8"/>
      <c r="B10" s="28"/>
      <c r="C10" s="8"/>
      <c r="D10" s="89">
        <f t="shared" ref="D10:O10" si="0">D5+D6+D7+D8+D9</f>
        <v>19.579999999999998</v>
      </c>
      <c r="E10" s="89">
        <f t="shared" si="0"/>
        <v>21.75</v>
      </c>
      <c r="F10" s="89">
        <f t="shared" si="0"/>
        <v>59.43</v>
      </c>
      <c r="G10" s="89">
        <f t="shared" si="0"/>
        <v>531</v>
      </c>
      <c r="H10" s="89">
        <f t="shared" si="0"/>
        <v>0.27</v>
      </c>
      <c r="I10" s="89">
        <f t="shared" si="0"/>
        <v>2.4</v>
      </c>
      <c r="J10" s="89">
        <f t="shared" si="0"/>
        <v>203.4</v>
      </c>
      <c r="K10" s="89">
        <f t="shared" si="0"/>
        <v>1.4100000000000001</v>
      </c>
      <c r="L10" s="89">
        <f t="shared" si="0"/>
        <v>392.4</v>
      </c>
      <c r="M10" s="89">
        <f t="shared" si="0"/>
        <v>462.8</v>
      </c>
      <c r="N10" s="89">
        <f t="shared" si="0"/>
        <v>85.6</v>
      </c>
      <c r="O10" s="89">
        <f t="shared" si="0"/>
        <v>4.3199999999999994</v>
      </c>
    </row>
    <row r="11" spans="1:15" ht="26.25" customHeight="1" x14ac:dyDescent="0.35">
      <c r="A11" s="244" t="s">
        <v>37</v>
      </c>
      <c r="B11" s="244"/>
      <c r="C11" s="244"/>
      <c r="D11" s="244"/>
      <c r="E11" s="244"/>
      <c r="F11" s="244"/>
      <c r="G11" s="244"/>
      <c r="H11" s="201"/>
      <c r="I11" s="201"/>
      <c r="J11" s="201"/>
      <c r="K11" s="201"/>
      <c r="L11" s="201"/>
      <c r="M11" s="201"/>
      <c r="N11" s="201"/>
      <c r="O11" s="201"/>
    </row>
    <row r="12" spans="1:15" x14ac:dyDescent="0.35">
      <c r="A12" s="199">
        <v>389</v>
      </c>
      <c r="B12" s="92" t="s">
        <v>102</v>
      </c>
      <c r="C12" s="199">
        <v>200</v>
      </c>
      <c r="D12" s="101">
        <v>1</v>
      </c>
      <c r="E12" s="101">
        <v>0</v>
      </c>
      <c r="F12" s="101">
        <v>20</v>
      </c>
      <c r="G12" s="101">
        <v>84</v>
      </c>
      <c r="H12" s="101">
        <v>0.02</v>
      </c>
      <c r="I12" s="101">
        <v>4</v>
      </c>
      <c r="J12" s="101">
        <v>0</v>
      </c>
      <c r="K12" s="101">
        <v>0.2</v>
      </c>
      <c r="L12" s="101">
        <v>14</v>
      </c>
      <c r="M12" s="101">
        <v>14</v>
      </c>
      <c r="N12" s="101">
        <v>8</v>
      </c>
      <c r="O12" s="101">
        <v>2.8</v>
      </c>
    </row>
    <row r="13" spans="1:15" ht="21" customHeight="1" x14ac:dyDescent="0.35">
      <c r="A13" s="201">
        <v>338</v>
      </c>
      <c r="B13" s="27" t="s">
        <v>193</v>
      </c>
      <c r="C13" s="199">
        <v>200</v>
      </c>
      <c r="D13" s="199">
        <v>0.8</v>
      </c>
      <c r="E13" s="199">
        <v>0.8</v>
      </c>
      <c r="F13" s="199">
        <v>19.600000000000001</v>
      </c>
      <c r="G13" s="199">
        <v>94</v>
      </c>
      <c r="H13" s="199">
        <v>0.06</v>
      </c>
      <c r="I13" s="199">
        <v>20</v>
      </c>
      <c r="J13" s="199">
        <v>0</v>
      </c>
      <c r="K13" s="199">
        <v>0.4</v>
      </c>
      <c r="L13" s="199">
        <v>32</v>
      </c>
      <c r="M13" s="199">
        <v>22</v>
      </c>
      <c r="N13" s="199">
        <v>18</v>
      </c>
      <c r="O13" s="199">
        <v>4.4000000000000004</v>
      </c>
    </row>
    <row r="14" spans="1:15" x14ac:dyDescent="0.35">
      <c r="A14" s="201"/>
      <c r="B14" s="201"/>
      <c r="C14" s="201"/>
      <c r="D14" s="52">
        <f t="shared" ref="D14:O14" si="1">SUM(D12:D13)</f>
        <v>1.8</v>
      </c>
      <c r="E14" s="52">
        <f t="shared" si="1"/>
        <v>0.8</v>
      </c>
      <c r="F14" s="52">
        <f t="shared" si="1"/>
        <v>39.6</v>
      </c>
      <c r="G14" s="52">
        <f t="shared" si="1"/>
        <v>178</v>
      </c>
      <c r="H14" s="52">
        <f t="shared" si="1"/>
        <v>0.08</v>
      </c>
      <c r="I14" s="52">
        <f t="shared" si="1"/>
        <v>24</v>
      </c>
      <c r="J14" s="52">
        <f t="shared" si="1"/>
        <v>0</v>
      </c>
      <c r="K14" s="52">
        <f t="shared" si="1"/>
        <v>0.60000000000000009</v>
      </c>
      <c r="L14" s="52">
        <f t="shared" si="1"/>
        <v>46</v>
      </c>
      <c r="M14" s="52">
        <f t="shared" si="1"/>
        <v>36</v>
      </c>
      <c r="N14" s="52">
        <f t="shared" si="1"/>
        <v>26</v>
      </c>
      <c r="O14" s="52">
        <f t="shared" si="1"/>
        <v>7.2</v>
      </c>
    </row>
    <row r="15" spans="1:15" ht="57" customHeight="1" x14ac:dyDescent="0.35">
      <c r="A15" s="247" t="s">
        <v>34</v>
      </c>
      <c r="B15" s="247"/>
      <c r="C15" s="247"/>
      <c r="D15" s="247"/>
      <c r="E15" s="247"/>
      <c r="F15" s="247"/>
      <c r="G15" s="247"/>
      <c r="H15" s="99"/>
      <c r="I15" s="99"/>
      <c r="J15" s="99"/>
      <c r="K15" s="99"/>
      <c r="L15" s="99"/>
      <c r="M15" s="99"/>
      <c r="N15" s="99"/>
      <c r="O15" s="99"/>
    </row>
    <row r="16" spans="1:15" ht="58.5" customHeight="1" x14ac:dyDescent="0.35">
      <c r="A16" s="199">
        <v>50</v>
      </c>
      <c r="B16" s="92" t="s">
        <v>144</v>
      </c>
      <c r="C16" s="199">
        <v>100</v>
      </c>
      <c r="D16" s="101">
        <v>4.5999999999999996</v>
      </c>
      <c r="E16" s="101">
        <v>9.3000000000000007</v>
      </c>
      <c r="F16" s="101">
        <v>7.2</v>
      </c>
      <c r="G16" s="101">
        <v>131</v>
      </c>
      <c r="H16" s="101">
        <v>0.02</v>
      </c>
      <c r="I16" s="101">
        <v>5.7</v>
      </c>
      <c r="J16" s="101">
        <v>38.5</v>
      </c>
      <c r="K16" s="101">
        <v>2.2999999999999998</v>
      </c>
      <c r="L16" s="101">
        <v>161</v>
      </c>
      <c r="M16" s="101">
        <v>109</v>
      </c>
      <c r="N16" s="101">
        <v>22.9</v>
      </c>
      <c r="O16" s="101">
        <v>1.2</v>
      </c>
    </row>
    <row r="17" spans="1:15" ht="41.25" customHeight="1" x14ac:dyDescent="0.35">
      <c r="A17" s="199">
        <v>102</v>
      </c>
      <c r="B17" s="92" t="s">
        <v>156</v>
      </c>
      <c r="C17" s="199">
        <v>250</v>
      </c>
      <c r="D17" s="101">
        <v>5.4</v>
      </c>
      <c r="E17" s="101">
        <v>5.3</v>
      </c>
      <c r="F17" s="101">
        <v>16.5</v>
      </c>
      <c r="G17" s="101">
        <v>148</v>
      </c>
      <c r="H17" s="101" t="s">
        <v>157</v>
      </c>
      <c r="I17" s="101">
        <v>5.7</v>
      </c>
      <c r="J17" s="101">
        <v>0</v>
      </c>
      <c r="K17" s="101">
        <v>0</v>
      </c>
      <c r="L17" s="101">
        <v>42.5</v>
      </c>
      <c r="M17" s="101">
        <v>88</v>
      </c>
      <c r="N17" s="101">
        <v>35.5</v>
      </c>
      <c r="O17" s="101">
        <v>2</v>
      </c>
    </row>
    <row r="18" spans="1:15" ht="57.75" customHeight="1" x14ac:dyDescent="0.35">
      <c r="A18" s="199">
        <v>294</v>
      </c>
      <c r="B18" s="92" t="s">
        <v>68</v>
      </c>
      <c r="C18" s="199">
        <v>80</v>
      </c>
      <c r="D18" s="101">
        <v>12.6</v>
      </c>
      <c r="E18" s="101">
        <v>12</v>
      </c>
      <c r="F18" s="101">
        <v>11.7</v>
      </c>
      <c r="G18" s="101">
        <v>208</v>
      </c>
      <c r="H18" s="101">
        <v>0.15</v>
      </c>
      <c r="I18" s="101">
        <v>0.7</v>
      </c>
      <c r="J18" s="101">
        <v>39</v>
      </c>
      <c r="K18" s="101">
        <v>49.7</v>
      </c>
      <c r="L18" s="101">
        <v>43.3</v>
      </c>
      <c r="M18" s="101">
        <v>60</v>
      </c>
      <c r="N18" s="101">
        <v>16.5</v>
      </c>
      <c r="O18" s="101">
        <v>2.6</v>
      </c>
    </row>
    <row r="19" spans="1:15" ht="42" customHeight="1" x14ac:dyDescent="0.35">
      <c r="A19" s="199">
        <v>126</v>
      </c>
      <c r="B19" s="92" t="s">
        <v>158</v>
      </c>
      <c r="C19" s="199">
        <v>165</v>
      </c>
      <c r="D19" s="101">
        <v>3.4</v>
      </c>
      <c r="E19" s="101">
        <v>7.7</v>
      </c>
      <c r="F19" s="101">
        <v>22.9</v>
      </c>
      <c r="G19" s="101">
        <v>183</v>
      </c>
      <c r="H19" s="101">
        <v>0.17</v>
      </c>
      <c r="I19" s="101">
        <v>23.7</v>
      </c>
      <c r="J19" s="101">
        <v>0</v>
      </c>
      <c r="K19" s="101">
        <v>3.3</v>
      </c>
      <c r="L19" s="101">
        <v>30</v>
      </c>
      <c r="M19" s="101">
        <v>100.7</v>
      </c>
      <c r="N19" s="101">
        <v>34.200000000000003</v>
      </c>
      <c r="O19" s="101">
        <v>1.4</v>
      </c>
    </row>
    <row r="20" spans="1:15" ht="43.5" customHeight="1" x14ac:dyDescent="0.35">
      <c r="A20" s="95">
        <v>349</v>
      </c>
      <c r="B20" s="20" t="s">
        <v>81</v>
      </c>
      <c r="C20" s="199">
        <v>200</v>
      </c>
      <c r="D20" s="101">
        <v>0.6</v>
      </c>
      <c r="E20" s="101">
        <v>0.08</v>
      </c>
      <c r="F20" s="101">
        <v>32</v>
      </c>
      <c r="G20" s="101">
        <v>132</v>
      </c>
      <c r="H20" s="101">
        <v>0.01</v>
      </c>
      <c r="I20" s="101">
        <v>0.6</v>
      </c>
      <c r="J20" s="101">
        <v>0</v>
      </c>
      <c r="K20" s="101">
        <v>0.4</v>
      </c>
      <c r="L20" s="101">
        <v>32</v>
      </c>
      <c r="M20" s="101">
        <v>23</v>
      </c>
      <c r="N20" s="101">
        <v>17</v>
      </c>
      <c r="O20" s="101">
        <v>0.6</v>
      </c>
    </row>
    <row r="21" spans="1:15" ht="22.5" customHeight="1" x14ac:dyDescent="0.35">
      <c r="A21" s="199"/>
      <c r="B21" s="92" t="s">
        <v>141</v>
      </c>
      <c r="C21" s="199">
        <v>50</v>
      </c>
      <c r="D21" s="101">
        <v>3.3</v>
      </c>
      <c r="E21" s="101">
        <v>0.6</v>
      </c>
      <c r="F21" s="101">
        <v>16.7</v>
      </c>
      <c r="G21" s="101">
        <v>87</v>
      </c>
      <c r="H21" s="101">
        <v>0.09</v>
      </c>
      <c r="I21" s="101">
        <v>0</v>
      </c>
      <c r="J21" s="101">
        <v>0</v>
      </c>
      <c r="K21" s="101">
        <v>0.7</v>
      </c>
      <c r="L21" s="101">
        <v>18</v>
      </c>
      <c r="M21" s="101">
        <v>79</v>
      </c>
      <c r="N21" s="101">
        <v>24</v>
      </c>
      <c r="O21" s="101">
        <v>2</v>
      </c>
    </row>
    <row r="22" spans="1:15" x14ac:dyDescent="0.35">
      <c r="A22" s="199"/>
      <c r="B22" s="92" t="s">
        <v>22</v>
      </c>
      <c r="C22" s="199">
        <v>40</v>
      </c>
      <c r="D22" s="101">
        <v>3.4</v>
      </c>
      <c r="E22" s="101">
        <v>0.5</v>
      </c>
      <c r="F22" s="101">
        <v>16</v>
      </c>
      <c r="G22" s="101">
        <v>80</v>
      </c>
      <c r="H22" s="101">
        <v>7.0000000000000007E-2</v>
      </c>
      <c r="I22" s="101">
        <v>0</v>
      </c>
      <c r="J22" s="101">
        <v>0</v>
      </c>
      <c r="K22" s="101">
        <v>0.5</v>
      </c>
      <c r="L22" s="101">
        <v>19</v>
      </c>
      <c r="M22" s="101">
        <v>62.8</v>
      </c>
      <c r="N22" s="101">
        <v>20</v>
      </c>
      <c r="O22" s="101">
        <v>1.5</v>
      </c>
    </row>
    <row r="23" spans="1:15" x14ac:dyDescent="0.35">
      <c r="A23" s="201"/>
      <c r="B23" s="201"/>
      <c r="C23" s="201"/>
      <c r="D23" s="52">
        <f>SUM(D16:D22)</f>
        <v>33.300000000000004</v>
      </c>
      <c r="E23" s="52">
        <f>SUM(E16:E22)</f>
        <v>35.480000000000004</v>
      </c>
      <c r="F23" s="52">
        <f>SUM(F16:F22)</f>
        <v>123</v>
      </c>
      <c r="G23" s="52">
        <f>G16+G17+G18+G19+G20+G21+G22</f>
        <v>969</v>
      </c>
      <c r="H23" s="52">
        <f>SUM(H16:H22)</f>
        <v>0.51</v>
      </c>
      <c r="I23" s="52">
        <f t="shared" ref="I23:N23" si="2">I16+I17+I18+I19+I20+I21+I22</f>
        <v>36.4</v>
      </c>
      <c r="J23" s="52">
        <f t="shared" si="2"/>
        <v>77.5</v>
      </c>
      <c r="K23" s="52">
        <f t="shared" si="2"/>
        <v>56.9</v>
      </c>
      <c r="L23" s="52">
        <f t="shared" si="2"/>
        <v>345.8</v>
      </c>
      <c r="M23" s="52">
        <f t="shared" si="2"/>
        <v>522.5</v>
      </c>
      <c r="N23" s="52">
        <f t="shared" si="2"/>
        <v>170.10000000000002</v>
      </c>
      <c r="O23" s="52">
        <f>SUM(O16:O22)</f>
        <v>11.3</v>
      </c>
    </row>
    <row r="24" spans="1:15" x14ac:dyDescent="0.35">
      <c r="A24" s="244" t="s">
        <v>27</v>
      </c>
      <c r="B24" s="244"/>
      <c r="C24" s="244"/>
      <c r="D24" s="244"/>
      <c r="E24" s="244"/>
      <c r="F24" s="244"/>
      <c r="G24" s="244"/>
      <c r="H24" s="201"/>
      <c r="I24" s="201"/>
      <c r="J24" s="201"/>
      <c r="K24" s="201"/>
      <c r="L24" s="201"/>
      <c r="M24" s="201"/>
      <c r="N24" s="201"/>
      <c r="O24" s="201"/>
    </row>
    <row r="25" spans="1:15" ht="42.75" customHeight="1" x14ac:dyDescent="0.35">
      <c r="A25" s="199" t="s">
        <v>63</v>
      </c>
      <c r="B25" s="92" t="s">
        <v>64</v>
      </c>
      <c r="C25" s="199" t="s">
        <v>159</v>
      </c>
      <c r="D25" s="101">
        <v>17.600000000000001</v>
      </c>
      <c r="E25" s="101">
        <v>11.3</v>
      </c>
      <c r="F25" s="101">
        <v>25.3</v>
      </c>
      <c r="G25" s="101">
        <v>273</v>
      </c>
      <c r="H25" s="101">
        <v>0.11</v>
      </c>
      <c r="I25" s="101">
        <v>25</v>
      </c>
      <c r="J25" s="101">
        <v>44</v>
      </c>
      <c r="K25" s="101">
        <v>0.8</v>
      </c>
      <c r="L25" s="101">
        <v>84</v>
      </c>
      <c r="M25" s="101">
        <v>200</v>
      </c>
      <c r="N25" s="101">
        <v>59</v>
      </c>
      <c r="O25" s="101">
        <v>1.8</v>
      </c>
    </row>
    <row r="26" spans="1:15" ht="59.25" customHeight="1" x14ac:dyDescent="0.35">
      <c r="A26" s="199">
        <v>222</v>
      </c>
      <c r="B26" s="92" t="s">
        <v>212</v>
      </c>
      <c r="C26" s="199">
        <v>140</v>
      </c>
      <c r="D26" s="101">
        <v>18</v>
      </c>
      <c r="E26" s="101">
        <v>14</v>
      </c>
      <c r="F26" s="101">
        <v>46.4</v>
      </c>
      <c r="G26" s="101">
        <v>386</v>
      </c>
      <c r="H26" s="101">
        <v>0.1</v>
      </c>
      <c r="I26" s="101">
        <v>0.6</v>
      </c>
      <c r="J26" s="101">
        <v>83.4</v>
      </c>
      <c r="K26" s="101">
        <v>0.6</v>
      </c>
      <c r="L26" s="101">
        <v>254</v>
      </c>
      <c r="M26" s="101">
        <v>280</v>
      </c>
      <c r="N26" s="101">
        <v>37.700000000000003</v>
      </c>
      <c r="O26" s="101">
        <v>1.1000000000000001</v>
      </c>
    </row>
    <row r="27" spans="1:15" ht="23.25" customHeight="1" x14ac:dyDescent="0.35">
      <c r="A27" s="199">
        <v>376</v>
      </c>
      <c r="B27" s="92" t="s">
        <v>20</v>
      </c>
      <c r="C27" s="199">
        <v>200</v>
      </c>
      <c r="D27" s="101">
        <v>7.0000000000000007E-2</v>
      </c>
      <c r="E27" s="101">
        <v>0.02</v>
      </c>
      <c r="F27" s="101">
        <v>15</v>
      </c>
      <c r="G27" s="101">
        <v>60</v>
      </c>
      <c r="H27" s="101">
        <v>0</v>
      </c>
      <c r="I27" s="101">
        <v>0.1</v>
      </c>
      <c r="J27" s="101">
        <v>0</v>
      </c>
      <c r="K27" s="101">
        <v>0</v>
      </c>
      <c r="L27" s="101">
        <v>11</v>
      </c>
      <c r="M27" s="101">
        <v>2.8</v>
      </c>
      <c r="N27" s="101">
        <v>1.4</v>
      </c>
      <c r="O27" s="101">
        <v>0.2</v>
      </c>
    </row>
    <row r="28" spans="1:15" ht="27" customHeight="1" x14ac:dyDescent="0.35">
      <c r="A28" s="199"/>
      <c r="B28" s="92" t="s">
        <v>141</v>
      </c>
      <c r="C28" s="199">
        <v>40</v>
      </c>
      <c r="D28" s="101">
        <v>2.6</v>
      </c>
      <c r="E28" s="101">
        <v>0.5</v>
      </c>
      <c r="F28" s="101">
        <v>13.3</v>
      </c>
      <c r="G28" s="101">
        <v>70</v>
      </c>
      <c r="H28" s="101">
        <v>7.0000000000000007E-2</v>
      </c>
      <c r="I28" s="101">
        <v>0</v>
      </c>
      <c r="J28" s="101">
        <v>0</v>
      </c>
      <c r="K28" s="101">
        <v>0.56000000000000005</v>
      </c>
      <c r="L28" s="101">
        <v>14</v>
      </c>
      <c r="M28" s="101">
        <v>63</v>
      </c>
      <c r="N28" s="101">
        <v>18.8</v>
      </c>
      <c r="O28" s="101">
        <v>1.5</v>
      </c>
    </row>
    <row r="29" spans="1:15" x14ac:dyDescent="0.35">
      <c r="A29" s="199"/>
      <c r="B29" s="92" t="s">
        <v>22</v>
      </c>
      <c r="C29" s="199">
        <v>40</v>
      </c>
      <c r="D29" s="101">
        <v>3.4</v>
      </c>
      <c r="E29" s="101">
        <v>0.5</v>
      </c>
      <c r="F29" s="101">
        <v>16</v>
      </c>
      <c r="G29" s="101">
        <v>80</v>
      </c>
      <c r="H29" s="101">
        <v>7.0000000000000007E-2</v>
      </c>
      <c r="I29" s="101">
        <v>0</v>
      </c>
      <c r="J29" s="101">
        <v>0</v>
      </c>
      <c r="K29" s="101">
        <v>0.56000000000000005</v>
      </c>
      <c r="L29" s="101">
        <v>19</v>
      </c>
      <c r="M29" s="101">
        <v>63</v>
      </c>
      <c r="N29" s="101">
        <v>19.600000000000001</v>
      </c>
      <c r="O29" s="101">
        <v>1.5</v>
      </c>
    </row>
    <row r="30" spans="1:15" ht="23.25" customHeight="1" x14ac:dyDescent="0.35">
      <c r="A30" s="201"/>
      <c r="B30" s="24"/>
      <c r="C30" s="201"/>
      <c r="D30" s="52">
        <f t="shared" ref="D30:O30" si="3">D25+D26+D27+D28+D29</f>
        <v>41.67</v>
      </c>
      <c r="E30" s="52">
        <f t="shared" si="3"/>
        <v>26.32</v>
      </c>
      <c r="F30" s="52">
        <f t="shared" si="3"/>
        <v>116</v>
      </c>
      <c r="G30" s="52">
        <f t="shared" si="3"/>
        <v>869</v>
      </c>
      <c r="H30" s="52">
        <f t="shared" si="3"/>
        <v>0.35000000000000003</v>
      </c>
      <c r="I30" s="52">
        <f t="shared" si="3"/>
        <v>25.700000000000003</v>
      </c>
      <c r="J30" s="52">
        <f t="shared" si="3"/>
        <v>127.4</v>
      </c>
      <c r="K30" s="52">
        <f t="shared" si="3"/>
        <v>2.52</v>
      </c>
      <c r="L30" s="52">
        <f t="shared" si="3"/>
        <v>382</v>
      </c>
      <c r="M30" s="52">
        <f t="shared" si="3"/>
        <v>608.79999999999995</v>
      </c>
      <c r="N30" s="52">
        <f t="shared" si="3"/>
        <v>136.5</v>
      </c>
      <c r="O30" s="52">
        <f t="shared" si="3"/>
        <v>6.1000000000000005</v>
      </c>
    </row>
    <row r="31" spans="1:15" ht="39" customHeight="1" x14ac:dyDescent="0.35">
      <c r="A31" s="244" t="s">
        <v>32</v>
      </c>
      <c r="B31" s="244"/>
      <c r="C31" s="244"/>
      <c r="D31" s="244"/>
      <c r="E31" s="244"/>
      <c r="F31" s="244"/>
      <c r="G31" s="244"/>
      <c r="H31" s="201"/>
      <c r="I31" s="201"/>
      <c r="J31" s="201"/>
      <c r="K31" s="201"/>
      <c r="L31" s="201"/>
      <c r="M31" s="201"/>
      <c r="N31" s="201"/>
      <c r="O31" s="201"/>
    </row>
    <row r="32" spans="1:15" ht="42" customHeight="1" x14ac:dyDescent="0.35">
      <c r="A32" s="199">
        <v>386</v>
      </c>
      <c r="B32" s="92" t="s">
        <v>85</v>
      </c>
      <c r="C32" s="199">
        <v>200</v>
      </c>
      <c r="D32" s="101">
        <v>5.8</v>
      </c>
      <c r="E32" s="101">
        <v>5</v>
      </c>
      <c r="F32" s="101">
        <v>8.4</v>
      </c>
      <c r="G32" s="101">
        <v>102</v>
      </c>
      <c r="H32" s="101">
        <v>0.04</v>
      </c>
      <c r="I32" s="101">
        <v>0.6</v>
      </c>
      <c r="J32" s="101">
        <v>40</v>
      </c>
      <c r="K32" s="101">
        <v>0</v>
      </c>
      <c r="L32" s="101">
        <v>248</v>
      </c>
      <c r="M32" s="101">
        <v>184</v>
      </c>
      <c r="N32" s="101">
        <v>28</v>
      </c>
      <c r="O32" s="101">
        <v>0.2</v>
      </c>
    </row>
    <row r="33" spans="1:15" x14ac:dyDescent="0.35">
      <c r="A33" s="201"/>
      <c r="B33" s="201"/>
      <c r="C33" s="201"/>
      <c r="D33" s="186">
        <f t="shared" ref="D33:O33" si="4">SUM(D32)</f>
        <v>5.8</v>
      </c>
      <c r="E33" s="186">
        <f t="shared" si="4"/>
        <v>5</v>
      </c>
      <c r="F33" s="186">
        <f t="shared" si="4"/>
        <v>8.4</v>
      </c>
      <c r="G33" s="186">
        <f t="shared" si="4"/>
        <v>102</v>
      </c>
      <c r="H33" s="186">
        <f t="shared" si="4"/>
        <v>0.04</v>
      </c>
      <c r="I33" s="186">
        <f t="shared" si="4"/>
        <v>0.6</v>
      </c>
      <c r="J33" s="186">
        <f t="shared" si="4"/>
        <v>40</v>
      </c>
      <c r="K33" s="186">
        <f t="shared" si="4"/>
        <v>0</v>
      </c>
      <c r="L33" s="186">
        <f t="shared" si="4"/>
        <v>248</v>
      </c>
      <c r="M33" s="186">
        <f t="shared" si="4"/>
        <v>184</v>
      </c>
      <c r="N33" s="186">
        <f t="shared" si="4"/>
        <v>28</v>
      </c>
      <c r="O33" s="186">
        <f t="shared" si="4"/>
        <v>0.2</v>
      </c>
    </row>
    <row r="34" spans="1:15" x14ac:dyDescent="0.35">
      <c r="A34" s="201"/>
      <c r="B34" s="201"/>
      <c r="C34" s="201"/>
      <c r="D34" s="52">
        <f t="shared" ref="D34:O34" si="5">D10+D23+D14+D30+D33</f>
        <v>102.14999999999999</v>
      </c>
      <c r="E34" s="52">
        <f t="shared" si="5"/>
        <v>89.35</v>
      </c>
      <c r="F34" s="52">
        <f t="shared" si="5"/>
        <v>346.42999999999995</v>
      </c>
      <c r="G34" s="52">
        <f t="shared" si="5"/>
        <v>2649</v>
      </c>
      <c r="H34" s="52">
        <f t="shared" si="5"/>
        <v>1.25</v>
      </c>
      <c r="I34" s="52">
        <f t="shared" si="5"/>
        <v>89.1</v>
      </c>
      <c r="J34" s="52">
        <f t="shared" si="5"/>
        <v>448.29999999999995</v>
      </c>
      <c r="K34" s="52">
        <f t="shared" si="5"/>
        <v>61.430000000000007</v>
      </c>
      <c r="L34" s="52">
        <f t="shared" si="5"/>
        <v>1414.2</v>
      </c>
      <c r="M34" s="52">
        <f t="shared" si="5"/>
        <v>1814.1</v>
      </c>
      <c r="N34" s="52">
        <f t="shared" si="5"/>
        <v>446.20000000000005</v>
      </c>
      <c r="O34" s="52">
        <f t="shared" si="5"/>
        <v>29.12</v>
      </c>
    </row>
  </sheetData>
  <mergeCells count="13">
    <mergeCell ref="A31:G31"/>
    <mergeCell ref="A11:G11"/>
    <mergeCell ref="A24:G24"/>
    <mergeCell ref="A15:G15"/>
    <mergeCell ref="L1:O1"/>
    <mergeCell ref="A4:G4"/>
    <mergeCell ref="A1:A2"/>
    <mergeCell ref="B1:B2"/>
    <mergeCell ref="C1:C2"/>
    <mergeCell ref="D1:F1"/>
    <mergeCell ref="G1:G2"/>
    <mergeCell ref="H1:K1"/>
    <mergeCell ref="A3:O3"/>
  </mergeCells>
  <phoneticPr fontId="9" type="noConversion"/>
  <pageMargins left="0.70866141732283472" right="0.31" top="0.74803149606299213" bottom="0.74803149606299213" header="0.31496062992125984" footer="0.31496062992125984"/>
  <pageSetup paperSize="9" scale="6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3" zoomScaleNormal="70" workbookViewId="0">
      <selection activeCell="I7" sqref="I7"/>
    </sheetView>
  </sheetViews>
  <sheetFormatPr defaultColWidth="8.88671875" defaultRowHeight="15.6" x14ac:dyDescent="0.3"/>
  <cols>
    <col min="1" max="1" width="8.88671875" style="54"/>
    <col min="2" max="2" width="12.44140625" style="54" customWidth="1"/>
    <col min="3" max="3" width="5.6640625" style="54" customWidth="1"/>
    <col min="4" max="4" width="8" style="54" customWidth="1"/>
    <col min="5" max="5" width="7.6640625" style="54" customWidth="1"/>
    <col min="6" max="6" width="8.33203125" style="54" customWidth="1"/>
    <col min="7" max="7" width="8.6640625" style="54" customWidth="1"/>
    <col min="8" max="8" width="8.33203125" style="54" customWidth="1"/>
    <col min="9" max="9" width="7.88671875" style="54" customWidth="1"/>
    <col min="10" max="10" width="9.109375" style="54" bestFit="1" customWidth="1"/>
    <col min="11" max="11" width="8.44140625" style="54" customWidth="1"/>
    <col min="12" max="13" width="10.5546875" style="54" bestFit="1" customWidth="1"/>
    <col min="14" max="15" width="9.109375" style="54" bestFit="1" customWidth="1"/>
    <col min="16" max="16384" width="8.88671875" style="54"/>
  </cols>
  <sheetData>
    <row r="1" spans="1:15" x14ac:dyDescent="0.3">
      <c r="A1" s="279" t="s">
        <v>0</v>
      </c>
      <c r="B1" s="273" t="s">
        <v>1</v>
      </c>
      <c r="C1" s="273" t="s">
        <v>2</v>
      </c>
      <c r="D1" s="273" t="s">
        <v>3</v>
      </c>
      <c r="E1" s="273"/>
      <c r="F1" s="273"/>
      <c r="G1" s="273" t="s">
        <v>4</v>
      </c>
      <c r="H1" s="273" t="s">
        <v>5</v>
      </c>
      <c r="I1" s="273"/>
      <c r="J1" s="273"/>
      <c r="K1" s="273"/>
      <c r="L1" s="273" t="s">
        <v>6</v>
      </c>
      <c r="M1" s="273"/>
      <c r="N1" s="273"/>
      <c r="O1" s="277"/>
    </row>
    <row r="2" spans="1:15" ht="59.25" customHeight="1" thickBot="1" x14ac:dyDescent="0.35">
      <c r="A2" s="280"/>
      <c r="B2" s="281"/>
      <c r="C2" s="281"/>
      <c r="D2" s="43" t="s">
        <v>7</v>
      </c>
      <c r="E2" s="43" t="s">
        <v>8</v>
      </c>
      <c r="F2" s="43" t="s">
        <v>9</v>
      </c>
      <c r="G2" s="281"/>
      <c r="H2" s="43" t="s">
        <v>43</v>
      </c>
      <c r="I2" s="43" t="s">
        <v>10</v>
      </c>
      <c r="J2" s="43" t="s">
        <v>11</v>
      </c>
      <c r="K2" s="43" t="s">
        <v>12</v>
      </c>
      <c r="L2" s="43" t="s">
        <v>13</v>
      </c>
      <c r="M2" s="43" t="s">
        <v>14</v>
      </c>
      <c r="N2" s="43" t="s">
        <v>15</v>
      </c>
      <c r="O2" s="12" t="s">
        <v>16</v>
      </c>
    </row>
    <row r="3" spans="1:15" ht="16.2" thickBot="1" x14ac:dyDescent="0.35">
      <c r="A3" s="274" t="s">
        <v>50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1:15" x14ac:dyDescent="0.3">
      <c r="A4" s="278" t="s">
        <v>33</v>
      </c>
      <c r="B4" s="278"/>
      <c r="C4" s="278"/>
      <c r="D4" s="278"/>
      <c r="E4" s="278"/>
      <c r="F4" s="278"/>
      <c r="G4" s="56"/>
      <c r="H4" s="56"/>
      <c r="I4" s="56"/>
      <c r="J4" s="56"/>
      <c r="K4" s="56"/>
      <c r="L4" s="56"/>
      <c r="M4" s="56"/>
      <c r="N4" s="56"/>
      <c r="O4" s="56"/>
    </row>
    <row r="5" spans="1:15" ht="36" customHeight="1" x14ac:dyDescent="0.3">
      <c r="A5" s="179">
        <v>210</v>
      </c>
      <c r="B5" s="128" t="s">
        <v>199</v>
      </c>
      <c r="C5" s="179">
        <v>58</v>
      </c>
      <c r="D5" s="150">
        <v>5.3</v>
      </c>
      <c r="E5" s="176">
        <v>9.6</v>
      </c>
      <c r="F5" s="150">
        <v>1</v>
      </c>
      <c r="G5" s="150">
        <v>112</v>
      </c>
      <c r="H5" s="150">
        <v>0.2</v>
      </c>
      <c r="I5" s="150">
        <v>0.1</v>
      </c>
      <c r="J5" s="150">
        <v>125</v>
      </c>
      <c r="K5" s="150">
        <v>0.3</v>
      </c>
      <c r="L5" s="150">
        <v>39</v>
      </c>
      <c r="M5" s="150">
        <v>87</v>
      </c>
      <c r="N5" s="150">
        <v>6.2</v>
      </c>
      <c r="O5" s="150">
        <v>1</v>
      </c>
    </row>
    <row r="6" spans="1:15" ht="31.2" x14ac:dyDescent="0.3">
      <c r="A6" s="105">
        <v>203</v>
      </c>
      <c r="B6" s="106" t="s">
        <v>75</v>
      </c>
      <c r="C6" s="105">
        <v>150</v>
      </c>
      <c r="D6" s="108">
        <v>7.6</v>
      </c>
      <c r="E6" s="108">
        <v>8</v>
      </c>
      <c r="F6" s="108">
        <v>42.6</v>
      </c>
      <c r="G6" s="108">
        <v>274</v>
      </c>
      <c r="H6" s="108">
        <v>0.08</v>
      </c>
      <c r="I6" s="108">
        <v>0</v>
      </c>
      <c r="J6" s="108">
        <v>40</v>
      </c>
      <c r="K6" s="108">
        <v>1.1000000000000001</v>
      </c>
      <c r="L6" s="108">
        <v>17</v>
      </c>
      <c r="M6" s="108">
        <v>52.6</v>
      </c>
      <c r="N6" s="108">
        <v>11.4</v>
      </c>
      <c r="O6" s="108">
        <v>1.1000000000000001</v>
      </c>
    </row>
    <row r="7" spans="1:15" ht="31.2" x14ac:dyDescent="0.3">
      <c r="A7" s="44">
        <v>382</v>
      </c>
      <c r="B7" s="35" t="s">
        <v>24</v>
      </c>
      <c r="C7" s="44">
        <v>200</v>
      </c>
      <c r="D7" s="46">
        <v>4</v>
      </c>
      <c r="E7" s="46">
        <v>3.5</v>
      </c>
      <c r="F7" s="46">
        <v>17.5</v>
      </c>
      <c r="G7" s="46">
        <v>118</v>
      </c>
      <c r="H7" s="46">
        <v>0.04</v>
      </c>
      <c r="I7" s="46">
        <v>1.59</v>
      </c>
      <c r="J7" s="46">
        <v>24</v>
      </c>
      <c r="K7" s="46">
        <v>0</v>
      </c>
      <c r="L7" s="46">
        <v>152</v>
      </c>
      <c r="M7" s="46">
        <v>124.6</v>
      </c>
      <c r="N7" s="46">
        <v>21</v>
      </c>
      <c r="O7" s="67">
        <v>0.4</v>
      </c>
    </row>
    <row r="8" spans="1:15" x14ac:dyDescent="0.3">
      <c r="A8" s="123"/>
      <c r="B8" s="128" t="s">
        <v>130</v>
      </c>
      <c r="C8" s="137">
        <v>60</v>
      </c>
      <c r="D8" s="138">
        <v>4</v>
      </c>
      <c r="E8" s="138">
        <v>0.7</v>
      </c>
      <c r="F8" s="138">
        <v>20</v>
      </c>
      <c r="G8" s="138">
        <v>104</v>
      </c>
      <c r="H8" s="138">
        <v>0.1</v>
      </c>
      <c r="I8" s="138">
        <v>0</v>
      </c>
      <c r="J8" s="138">
        <v>0</v>
      </c>
      <c r="K8" s="138">
        <v>0.8</v>
      </c>
      <c r="L8" s="138">
        <v>21</v>
      </c>
      <c r="M8" s="138">
        <v>95</v>
      </c>
      <c r="N8" s="138">
        <v>28</v>
      </c>
      <c r="O8" s="138">
        <v>2.2999999999999998</v>
      </c>
    </row>
    <row r="9" spans="1:15" ht="31.2" x14ac:dyDescent="0.3">
      <c r="A9" s="169">
        <v>14</v>
      </c>
      <c r="B9" s="128" t="s">
        <v>21</v>
      </c>
      <c r="C9" s="169">
        <v>10</v>
      </c>
      <c r="D9" s="150">
        <v>0.08</v>
      </c>
      <c r="E9" s="150">
        <v>7.25</v>
      </c>
      <c r="F9" s="150">
        <v>0.13</v>
      </c>
      <c r="G9" s="150">
        <v>66</v>
      </c>
      <c r="H9" s="150">
        <v>0</v>
      </c>
      <c r="I9" s="150">
        <v>0</v>
      </c>
      <c r="J9" s="150">
        <v>40</v>
      </c>
      <c r="K9" s="150">
        <v>0.11</v>
      </c>
      <c r="L9" s="150">
        <v>2.4</v>
      </c>
      <c r="M9" s="150">
        <v>3</v>
      </c>
      <c r="N9" s="150">
        <v>0</v>
      </c>
      <c r="O9" s="150">
        <v>0.02</v>
      </c>
    </row>
    <row r="10" spans="1:15" x14ac:dyDescent="0.3">
      <c r="A10" s="5"/>
      <c r="B10" s="5"/>
      <c r="C10" s="5"/>
      <c r="D10" s="57">
        <f t="shared" ref="D10:O10" si="0">D5+D6+D7+D8+D9</f>
        <v>20.979999999999997</v>
      </c>
      <c r="E10" s="57">
        <f t="shared" si="0"/>
        <v>29.05</v>
      </c>
      <c r="F10" s="57">
        <f t="shared" si="0"/>
        <v>81.22999999999999</v>
      </c>
      <c r="G10" s="57">
        <f t="shared" si="0"/>
        <v>674</v>
      </c>
      <c r="H10" s="57">
        <f t="shared" si="0"/>
        <v>0.42000000000000004</v>
      </c>
      <c r="I10" s="57">
        <f t="shared" si="0"/>
        <v>1.6900000000000002</v>
      </c>
      <c r="J10" s="57">
        <f t="shared" si="0"/>
        <v>229</v>
      </c>
      <c r="K10" s="57">
        <f t="shared" si="0"/>
        <v>2.31</v>
      </c>
      <c r="L10" s="57">
        <f t="shared" si="0"/>
        <v>231.4</v>
      </c>
      <c r="M10" s="57">
        <f t="shared" si="0"/>
        <v>362.2</v>
      </c>
      <c r="N10" s="57">
        <f t="shared" si="0"/>
        <v>66.599999999999994</v>
      </c>
      <c r="O10" s="57">
        <f t="shared" si="0"/>
        <v>4.8199999999999994</v>
      </c>
    </row>
    <row r="11" spans="1:15" x14ac:dyDescent="0.3">
      <c r="A11" s="266" t="s">
        <v>45</v>
      </c>
      <c r="B11" s="266"/>
      <c r="C11" s="266"/>
      <c r="D11" s="266"/>
      <c r="E11" s="266"/>
      <c r="F11" s="266"/>
      <c r="G11" s="266"/>
      <c r="H11" s="5"/>
      <c r="I11" s="5"/>
      <c r="J11" s="5"/>
      <c r="K11" s="5"/>
      <c r="L11" s="5"/>
      <c r="M11" s="5"/>
      <c r="N11" s="5"/>
      <c r="O11" s="5"/>
    </row>
    <row r="12" spans="1:15" ht="31.2" x14ac:dyDescent="0.3">
      <c r="A12" s="115">
        <v>385</v>
      </c>
      <c r="B12" s="116" t="s">
        <v>115</v>
      </c>
      <c r="C12" s="115">
        <v>200</v>
      </c>
      <c r="D12" s="108">
        <v>5.8</v>
      </c>
      <c r="E12" s="108">
        <v>5</v>
      </c>
      <c r="F12" s="108">
        <v>9.6</v>
      </c>
      <c r="G12" s="108">
        <v>107</v>
      </c>
      <c r="H12" s="108">
        <v>0.08</v>
      </c>
      <c r="I12" s="108">
        <v>2.6</v>
      </c>
      <c r="J12" s="108">
        <v>40</v>
      </c>
      <c r="K12" s="108">
        <v>0</v>
      </c>
      <c r="L12" s="108">
        <v>240</v>
      </c>
      <c r="M12" s="108">
        <v>180</v>
      </c>
      <c r="N12" s="108">
        <v>28</v>
      </c>
      <c r="O12" s="108">
        <v>0.2</v>
      </c>
    </row>
    <row r="13" spans="1:15" ht="16.5" customHeight="1" x14ac:dyDescent="0.3">
      <c r="A13" s="44"/>
      <c r="B13" s="35" t="s">
        <v>26</v>
      </c>
      <c r="C13" s="44">
        <v>30</v>
      </c>
      <c r="D13" s="46">
        <v>3.7</v>
      </c>
      <c r="E13" s="46">
        <v>1.2</v>
      </c>
      <c r="F13" s="46">
        <v>23</v>
      </c>
      <c r="G13" s="46">
        <v>113</v>
      </c>
      <c r="H13" s="46">
        <v>0.03</v>
      </c>
      <c r="I13" s="46">
        <v>0</v>
      </c>
      <c r="J13" s="46">
        <v>0.02</v>
      </c>
      <c r="K13" s="46">
        <v>0</v>
      </c>
      <c r="L13" s="46">
        <v>8.6999999999999993</v>
      </c>
      <c r="M13" s="46">
        <v>32</v>
      </c>
      <c r="N13" s="46">
        <v>6.6</v>
      </c>
      <c r="O13" s="46">
        <v>0.5</v>
      </c>
    </row>
    <row r="14" spans="1:15" x14ac:dyDescent="0.3">
      <c r="A14" s="5"/>
      <c r="B14" s="5"/>
      <c r="C14" s="5"/>
      <c r="D14" s="57">
        <f t="shared" ref="D14:O14" si="1">D12+D13</f>
        <v>9.5</v>
      </c>
      <c r="E14" s="57">
        <f t="shared" si="1"/>
        <v>6.2</v>
      </c>
      <c r="F14" s="57">
        <f t="shared" si="1"/>
        <v>32.6</v>
      </c>
      <c r="G14" s="57">
        <f t="shared" si="1"/>
        <v>220</v>
      </c>
      <c r="H14" s="57">
        <f t="shared" si="1"/>
        <v>0.11</v>
      </c>
      <c r="I14" s="57">
        <f t="shared" si="1"/>
        <v>2.6</v>
      </c>
      <c r="J14" s="57">
        <f t="shared" si="1"/>
        <v>40.020000000000003</v>
      </c>
      <c r="K14" s="57">
        <f t="shared" si="1"/>
        <v>0</v>
      </c>
      <c r="L14" s="57">
        <f t="shared" si="1"/>
        <v>248.7</v>
      </c>
      <c r="M14" s="57">
        <f t="shared" si="1"/>
        <v>212</v>
      </c>
      <c r="N14" s="57">
        <f t="shared" si="1"/>
        <v>34.6</v>
      </c>
      <c r="O14" s="57">
        <f t="shared" si="1"/>
        <v>0.7</v>
      </c>
    </row>
    <row r="15" spans="1:15" x14ac:dyDescent="0.3">
      <c r="A15" s="266" t="s">
        <v>34</v>
      </c>
      <c r="B15" s="266"/>
      <c r="C15" s="266"/>
      <c r="D15" s="266"/>
      <c r="E15" s="266"/>
      <c r="F15" s="266"/>
      <c r="G15" s="266"/>
      <c r="H15" s="5"/>
      <c r="I15" s="5"/>
      <c r="J15" s="5"/>
      <c r="K15" s="5"/>
      <c r="L15" s="5"/>
      <c r="M15" s="5"/>
      <c r="N15" s="5"/>
      <c r="O15" s="5"/>
    </row>
    <row r="16" spans="1:15" ht="33.75" customHeight="1" x14ac:dyDescent="0.3">
      <c r="A16" s="197" t="s">
        <v>195</v>
      </c>
      <c r="B16" s="128" t="s">
        <v>213</v>
      </c>
      <c r="C16" s="197">
        <v>50</v>
      </c>
      <c r="D16" s="197">
        <v>0.5</v>
      </c>
      <c r="E16" s="197">
        <v>0.05</v>
      </c>
      <c r="F16" s="197">
        <v>0.95</v>
      </c>
      <c r="G16" s="197">
        <v>11</v>
      </c>
      <c r="H16" s="197">
        <v>0.03</v>
      </c>
      <c r="I16" s="197">
        <v>8.75</v>
      </c>
      <c r="J16" s="197">
        <v>0</v>
      </c>
      <c r="K16" s="197">
        <v>0.35</v>
      </c>
      <c r="L16" s="197">
        <v>7</v>
      </c>
      <c r="M16" s="197">
        <v>13</v>
      </c>
      <c r="N16" s="197">
        <v>10</v>
      </c>
      <c r="O16" s="197">
        <v>0.45</v>
      </c>
    </row>
    <row r="17" spans="1:15" ht="49.5" customHeight="1" x14ac:dyDescent="0.3">
      <c r="A17" s="6" t="s">
        <v>35</v>
      </c>
      <c r="B17" s="146" t="s">
        <v>160</v>
      </c>
      <c r="C17" s="145" t="s">
        <v>161</v>
      </c>
      <c r="D17" s="147">
        <v>2</v>
      </c>
      <c r="E17" s="147">
        <v>2.7</v>
      </c>
      <c r="F17" s="147">
        <v>15.2</v>
      </c>
      <c r="G17" s="147">
        <v>189</v>
      </c>
      <c r="H17" s="147">
        <v>0.14000000000000001</v>
      </c>
      <c r="I17" s="147">
        <v>11</v>
      </c>
      <c r="J17" s="147">
        <v>0</v>
      </c>
      <c r="K17" s="147">
        <v>1.2</v>
      </c>
      <c r="L17" s="147">
        <v>29.5</v>
      </c>
      <c r="M17" s="147">
        <v>71.599999999999994</v>
      </c>
      <c r="N17" s="147">
        <v>29.5</v>
      </c>
      <c r="O17" s="147">
        <v>1</v>
      </c>
    </row>
    <row r="18" spans="1:15" ht="50.25" customHeight="1" x14ac:dyDescent="0.3">
      <c r="A18" s="145">
        <v>229</v>
      </c>
      <c r="B18" s="128" t="s">
        <v>162</v>
      </c>
      <c r="C18" s="145">
        <v>175</v>
      </c>
      <c r="D18" s="147">
        <v>17</v>
      </c>
      <c r="E18" s="147">
        <v>8.6999999999999993</v>
      </c>
      <c r="F18" s="147">
        <v>6.6</v>
      </c>
      <c r="G18" s="147">
        <v>185</v>
      </c>
      <c r="H18" s="147">
        <v>0.08</v>
      </c>
      <c r="I18" s="147">
        <v>6.5</v>
      </c>
      <c r="J18" s="147">
        <v>10</v>
      </c>
      <c r="K18" s="147">
        <v>4.4000000000000004</v>
      </c>
      <c r="L18" s="147">
        <v>68</v>
      </c>
      <c r="M18" s="147">
        <v>283</v>
      </c>
      <c r="N18" s="147">
        <v>85</v>
      </c>
      <c r="O18" s="147">
        <v>1.4</v>
      </c>
    </row>
    <row r="19" spans="1:15" ht="34.5" customHeight="1" x14ac:dyDescent="0.3">
      <c r="A19" s="145">
        <v>310</v>
      </c>
      <c r="B19" s="128" t="s">
        <v>72</v>
      </c>
      <c r="C19" s="145">
        <v>150</v>
      </c>
      <c r="D19" s="147">
        <v>2.8</v>
      </c>
      <c r="E19" s="147">
        <v>4.2</v>
      </c>
      <c r="F19" s="147">
        <v>22.9</v>
      </c>
      <c r="G19" s="147">
        <v>142</v>
      </c>
      <c r="H19" s="147">
        <v>0.09</v>
      </c>
      <c r="I19" s="147">
        <v>21</v>
      </c>
      <c r="J19" s="147">
        <v>0</v>
      </c>
      <c r="K19" s="147">
        <v>0.15</v>
      </c>
      <c r="L19" s="147">
        <v>14.5</v>
      </c>
      <c r="M19" s="147">
        <v>79</v>
      </c>
      <c r="N19" s="147">
        <v>29.2</v>
      </c>
      <c r="O19" s="147">
        <v>1</v>
      </c>
    </row>
    <row r="20" spans="1:15" x14ac:dyDescent="0.3">
      <c r="A20" s="44">
        <v>389</v>
      </c>
      <c r="B20" s="35" t="s">
        <v>102</v>
      </c>
      <c r="C20" s="44">
        <v>200</v>
      </c>
      <c r="D20" s="46">
        <v>1</v>
      </c>
      <c r="E20" s="46">
        <v>0</v>
      </c>
      <c r="F20" s="46">
        <v>20</v>
      </c>
      <c r="G20" s="46">
        <v>84</v>
      </c>
      <c r="H20" s="46">
        <v>0.02</v>
      </c>
      <c r="I20" s="46">
        <v>4</v>
      </c>
      <c r="J20" s="46">
        <v>0</v>
      </c>
      <c r="K20" s="46">
        <v>0.2</v>
      </c>
      <c r="L20" s="46">
        <v>14</v>
      </c>
      <c r="M20" s="46">
        <v>14</v>
      </c>
      <c r="N20" s="46">
        <v>8</v>
      </c>
      <c r="O20" s="46">
        <v>2.8</v>
      </c>
    </row>
    <row r="21" spans="1:15" ht="31.2" x14ac:dyDescent="0.3">
      <c r="A21" s="166"/>
      <c r="B21" s="128" t="s">
        <v>141</v>
      </c>
      <c r="C21" s="166">
        <v>50</v>
      </c>
      <c r="D21" s="150">
        <v>3.3</v>
      </c>
      <c r="E21" s="150">
        <v>0.6</v>
      </c>
      <c r="F21" s="150">
        <v>16.7</v>
      </c>
      <c r="G21" s="150">
        <v>87</v>
      </c>
      <c r="H21" s="150">
        <v>0.09</v>
      </c>
      <c r="I21" s="150">
        <v>0</v>
      </c>
      <c r="J21" s="150">
        <v>0</v>
      </c>
      <c r="K21" s="150">
        <v>0.7</v>
      </c>
      <c r="L21" s="150">
        <v>18</v>
      </c>
      <c r="M21" s="150">
        <v>79</v>
      </c>
      <c r="N21" s="150">
        <v>24</v>
      </c>
      <c r="O21" s="150">
        <v>2</v>
      </c>
    </row>
    <row r="22" spans="1:15" ht="31.2" x14ac:dyDescent="0.3">
      <c r="A22" s="166"/>
      <c r="B22" s="128" t="s">
        <v>22</v>
      </c>
      <c r="C22" s="166">
        <v>40</v>
      </c>
      <c r="D22" s="150">
        <v>3.4</v>
      </c>
      <c r="E22" s="150">
        <v>0.5</v>
      </c>
      <c r="F22" s="150">
        <v>16</v>
      </c>
      <c r="G22" s="150">
        <v>80</v>
      </c>
      <c r="H22" s="150">
        <v>7.0000000000000007E-2</v>
      </c>
      <c r="I22" s="150">
        <v>0</v>
      </c>
      <c r="J22" s="150">
        <v>0</v>
      </c>
      <c r="K22" s="150">
        <v>0.5</v>
      </c>
      <c r="L22" s="150">
        <v>19</v>
      </c>
      <c r="M22" s="150">
        <v>62.8</v>
      </c>
      <c r="N22" s="150">
        <v>20</v>
      </c>
      <c r="O22" s="150">
        <v>1.5</v>
      </c>
    </row>
    <row r="23" spans="1:15" x14ac:dyDescent="0.3">
      <c r="A23" s="123">
        <v>338</v>
      </c>
      <c r="B23" s="68" t="s">
        <v>193</v>
      </c>
      <c r="C23" s="173">
        <v>200</v>
      </c>
      <c r="D23" s="173">
        <v>0.8</v>
      </c>
      <c r="E23" s="173">
        <v>0.8</v>
      </c>
      <c r="F23" s="173">
        <v>19.600000000000001</v>
      </c>
      <c r="G23" s="173">
        <v>94</v>
      </c>
      <c r="H23" s="173">
        <v>0.06</v>
      </c>
      <c r="I23" s="173">
        <v>20</v>
      </c>
      <c r="J23" s="173">
        <v>0</v>
      </c>
      <c r="K23" s="173">
        <v>0.4</v>
      </c>
      <c r="L23" s="173">
        <v>32</v>
      </c>
      <c r="M23" s="173">
        <v>22</v>
      </c>
      <c r="N23" s="173">
        <v>18</v>
      </c>
      <c r="O23" s="173">
        <v>4.4000000000000004</v>
      </c>
    </row>
    <row r="24" spans="1:15" x14ac:dyDescent="0.3">
      <c r="A24" s="5"/>
      <c r="B24" s="5"/>
      <c r="C24" s="5"/>
      <c r="D24" s="57">
        <f t="shared" ref="D24:O24" si="2">SUM(D16:D23)</f>
        <v>30.8</v>
      </c>
      <c r="E24" s="57">
        <f t="shared" si="2"/>
        <v>17.55</v>
      </c>
      <c r="F24" s="57">
        <f t="shared" si="2"/>
        <v>117.95000000000002</v>
      </c>
      <c r="G24" s="57">
        <f t="shared" si="2"/>
        <v>872</v>
      </c>
      <c r="H24" s="57">
        <f t="shared" si="2"/>
        <v>0.58000000000000007</v>
      </c>
      <c r="I24" s="57">
        <f t="shared" si="2"/>
        <v>71.25</v>
      </c>
      <c r="J24" s="57">
        <f t="shared" si="2"/>
        <v>10</v>
      </c>
      <c r="K24" s="57">
        <f t="shared" si="2"/>
        <v>7.9000000000000012</v>
      </c>
      <c r="L24" s="57">
        <f t="shared" si="2"/>
        <v>202</v>
      </c>
      <c r="M24" s="57">
        <f t="shared" si="2"/>
        <v>624.4</v>
      </c>
      <c r="N24" s="57">
        <f t="shared" si="2"/>
        <v>223.7</v>
      </c>
      <c r="O24" s="57">
        <f t="shared" si="2"/>
        <v>14.549999999999999</v>
      </c>
    </row>
    <row r="25" spans="1:15" x14ac:dyDescent="0.3">
      <c r="A25" s="266" t="s">
        <v>27</v>
      </c>
      <c r="B25" s="266"/>
      <c r="C25" s="266"/>
      <c r="D25" s="266"/>
      <c r="E25" s="266"/>
      <c r="F25" s="266"/>
      <c r="G25" s="266"/>
      <c r="H25" s="5"/>
      <c r="I25" s="5"/>
      <c r="J25" s="5"/>
      <c r="K25" s="5"/>
      <c r="L25" s="5"/>
      <c r="M25" s="5"/>
      <c r="N25" s="5"/>
      <c r="O25" s="5"/>
    </row>
    <row r="26" spans="1:15" ht="30.75" customHeight="1" x14ac:dyDescent="0.3">
      <c r="A26" s="145">
        <v>291</v>
      </c>
      <c r="B26" s="128" t="s">
        <v>61</v>
      </c>
      <c r="C26" s="145">
        <v>220</v>
      </c>
      <c r="D26" s="147">
        <v>18</v>
      </c>
      <c r="E26" s="147">
        <v>8.9</v>
      </c>
      <c r="F26" s="147">
        <v>36.4</v>
      </c>
      <c r="G26" s="147">
        <v>298</v>
      </c>
      <c r="H26" s="147">
        <v>0.14000000000000001</v>
      </c>
      <c r="I26" s="147">
        <v>6.5</v>
      </c>
      <c r="J26" s="147">
        <v>28</v>
      </c>
      <c r="K26" s="147">
        <v>0.5</v>
      </c>
      <c r="L26" s="147">
        <v>36</v>
      </c>
      <c r="M26" s="147">
        <v>189</v>
      </c>
      <c r="N26" s="147">
        <v>54</v>
      </c>
      <c r="O26" s="147">
        <v>1.8</v>
      </c>
    </row>
    <row r="27" spans="1:15" ht="63.75" customHeight="1" x14ac:dyDescent="0.3">
      <c r="A27" s="127">
        <v>45</v>
      </c>
      <c r="B27" s="107" t="s">
        <v>114</v>
      </c>
      <c r="C27" s="145">
        <v>100</v>
      </c>
      <c r="D27" s="145">
        <v>1.3</v>
      </c>
      <c r="E27" s="145">
        <v>3.2</v>
      </c>
      <c r="F27" s="145">
        <v>6.4</v>
      </c>
      <c r="G27" s="145">
        <v>60</v>
      </c>
      <c r="H27" s="145">
        <v>0.02</v>
      </c>
      <c r="I27" s="145">
        <v>17</v>
      </c>
      <c r="J27" s="145">
        <v>0</v>
      </c>
      <c r="K27" s="145">
        <v>8.3000000000000007</v>
      </c>
      <c r="L27" s="145">
        <v>25</v>
      </c>
      <c r="M27" s="145">
        <v>28.3</v>
      </c>
      <c r="N27" s="145">
        <v>15</v>
      </c>
      <c r="O27" s="145">
        <v>0.4</v>
      </c>
    </row>
    <row r="28" spans="1:15" ht="34.5" customHeight="1" x14ac:dyDescent="0.3">
      <c r="A28" s="164">
        <v>376</v>
      </c>
      <c r="B28" s="128" t="s">
        <v>20</v>
      </c>
      <c r="C28" s="164" t="s">
        <v>19</v>
      </c>
      <c r="D28" s="150">
        <v>7.0000000000000007E-2</v>
      </c>
      <c r="E28" s="150">
        <v>0.02</v>
      </c>
      <c r="F28" s="150">
        <v>15</v>
      </c>
      <c r="G28" s="150">
        <v>60</v>
      </c>
      <c r="H28" s="150">
        <v>0</v>
      </c>
      <c r="I28" s="150">
        <v>0.03</v>
      </c>
      <c r="J28" s="150">
        <v>0</v>
      </c>
      <c r="K28" s="150">
        <v>0</v>
      </c>
      <c r="L28" s="150">
        <v>11</v>
      </c>
      <c r="M28" s="150">
        <v>2.8</v>
      </c>
      <c r="N28" s="150">
        <v>1.4</v>
      </c>
      <c r="O28" s="150">
        <v>0.2</v>
      </c>
    </row>
    <row r="29" spans="1:15" ht="33.75" customHeight="1" x14ac:dyDescent="0.3">
      <c r="A29" s="169"/>
      <c r="B29" s="128" t="s">
        <v>141</v>
      </c>
      <c r="C29" s="169">
        <v>40</v>
      </c>
      <c r="D29" s="150">
        <v>2.6</v>
      </c>
      <c r="E29" s="150">
        <v>0.5</v>
      </c>
      <c r="F29" s="150">
        <v>13.3</v>
      </c>
      <c r="G29" s="150">
        <v>70</v>
      </c>
      <c r="H29" s="150">
        <v>7.0000000000000007E-2</v>
      </c>
      <c r="I29" s="150">
        <v>0</v>
      </c>
      <c r="J29" s="150">
        <v>0</v>
      </c>
      <c r="K29" s="150">
        <v>0.56000000000000005</v>
      </c>
      <c r="L29" s="150">
        <v>14</v>
      </c>
      <c r="M29" s="150">
        <v>63</v>
      </c>
      <c r="N29" s="150">
        <v>18.8</v>
      </c>
      <c r="O29" s="150">
        <v>1.5</v>
      </c>
    </row>
    <row r="30" spans="1:15" ht="31.2" x14ac:dyDescent="0.3">
      <c r="A30" s="169"/>
      <c r="B30" s="128" t="s">
        <v>22</v>
      </c>
      <c r="C30" s="169">
        <v>40</v>
      </c>
      <c r="D30" s="150">
        <v>3.4</v>
      </c>
      <c r="E30" s="150">
        <v>0.5</v>
      </c>
      <c r="F30" s="150">
        <v>16</v>
      </c>
      <c r="G30" s="150">
        <v>80</v>
      </c>
      <c r="H30" s="150">
        <v>7.0000000000000007E-2</v>
      </c>
      <c r="I30" s="150">
        <v>0</v>
      </c>
      <c r="J30" s="150">
        <v>0</v>
      </c>
      <c r="K30" s="150">
        <v>0.56000000000000005</v>
      </c>
      <c r="L30" s="150">
        <v>19</v>
      </c>
      <c r="M30" s="150">
        <v>63</v>
      </c>
      <c r="N30" s="150">
        <v>19.600000000000001</v>
      </c>
      <c r="O30" s="150">
        <v>1.5</v>
      </c>
    </row>
    <row r="31" spans="1:15" x14ac:dyDescent="0.3">
      <c r="A31" s="5"/>
      <c r="B31" s="64"/>
      <c r="C31" s="5"/>
      <c r="D31" s="57">
        <f t="shared" ref="D31:O31" si="3">D26+D27+D28+D29+D30</f>
        <v>25.37</v>
      </c>
      <c r="E31" s="57">
        <f t="shared" si="3"/>
        <v>13.120000000000001</v>
      </c>
      <c r="F31" s="57">
        <f t="shared" si="3"/>
        <v>87.1</v>
      </c>
      <c r="G31" s="57">
        <f t="shared" si="3"/>
        <v>568</v>
      </c>
      <c r="H31" s="57">
        <f t="shared" si="3"/>
        <v>0.30000000000000004</v>
      </c>
      <c r="I31" s="57">
        <f t="shared" si="3"/>
        <v>23.53</v>
      </c>
      <c r="J31" s="57">
        <f t="shared" si="3"/>
        <v>28</v>
      </c>
      <c r="K31" s="57">
        <f t="shared" si="3"/>
        <v>9.9200000000000017</v>
      </c>
      <c r="L31" s="57">
        <f t="shared" si="3"/>
        <v>105</v>
      </c>
      <c r="M31" s="57">
        <f t="shared" si="3"/>
        <v>346.1</v>
      </c>
      <c r="N31" s="57">
        <f t="shared" si="3"/>
        <v>108.80000000000001</v>
      </c>
      <c r="O31" s="57">
        <f t="shared" si="3"/>
        <v>5.4</v>
      </c>
    </row>
    <row r="32" spans="1:15" x14ac:dyDescent="0.3">
      <c r="A32" s="266" t="s">
        <v>46</v>
      </c>
      <c r="B32" s="266"/>
      <c r="C32" s="266"/>
      <c r="D32" s="266"/>
      <c r="E32" s="266"/>
      <c r="F32" s="266"/>
      <c r="G32" s="266"/>
      <c r="H32" s="5"/>
      <c r="I32" s="5"/>
      <c r="J32" s="5"/>
      <c r="K32" s="5"/>
      <c r="L32" s="5"/>
      <c r="M32" s="5"/>
      <c r="N32" s="5"/>
      <c r="O32" s="5"/>
    </row>
    <row r="33" spans="1:15" ht="37.5" customHeight="1" x14ac:dyDescent="0.3">
      <c r="A33" s="44">
        <v>386</v>
      </c>
      <c r="B33" s="35" t="s">
        <v>87</v>
      </c>
      <c r="C33" s="44">
        <v>200</v>
      </c>
      <c r="D33" s="46">
        <v>5.8</v>
      </c>
      <c r="E33" s="46">
        <v>5</v>
      </c>
      <c r="F33" s="46">
        <v>8.4</v>
      </c>
      <c r="G33" s="46">
        <v>102</v>
      </c>
      <c r="H33" s="46">
        <v>0.04</v>
      </c>
      <c r="I33" s="46">
        <v>0.6</v>
      </c>
      <c r="J33" s="46">
        <v>40</v>
      </c>
      <c r="K33" s="46">
        <v>0</v>
      </c>
      <c r="L33" s="46">
        <v>248</v>
      </c>
      <c r="M33" s="46">
        <v>184</v>
      </c>
      <c r="N33" s="46">
        <v>28</v>
      </c>
      <c r="O33" s="46">
        <v>0.2</v>
      </c>
    </row>
    <row r="34" spans="1:15" x14ac:dyDescent="0.3">
      <c r="A34" s="5"/>
      <c r="B34" s="5"/>
      <c r="C34" s="5"/>
      <c r="D34" s="185">
        <f t="shared" ref="D34:O34" si="4">SUM(D33)</f>
        <v>5.8</v>
      </c>
      <c r="E34" s="185">
        <f t="shared" si="4"/>
        <v>5</v>
      </c>
      <c r="F34" s="185">
        <f t="shared" si="4"/>
        <v>8.4</v>
      </c>
      <c r="G34" s="185">
        <f t="shared" si="4"/>
        <v>102</v>
      </c>
      <c r="H34" s="185">
        <f t="shared" si="4"/>
        <v>0.04</v>
      </c>
      <c r="I34" s="185">
        <f t="shared" si="4"/>
        <v>0.6</v>
      </c>
      <c r="J34" s="185">
        <f t="shared" si="4"/>
        <v>40</v>
      </c>
      <c r="K34" s="185">
        <f t="shared" si="4"/>
        <v>0</v>
      </c>
      <c r="L34" s="185">
        <f t="shared" si="4"/>
        <v>248</v>
      </c>
      <c r="M34" s="185">
        <f t="shared" si="4"/>
        <v>184</v>
      </c>
      <c r="N34" s="185">
        <f t="shared" si="4"/>
        <v>28</v>
      </c>
      <c r="O34" s="185">
        <f t="shared" si="4"/>
        <v>0.2</v>
      </c>
    </row>
    <row r="35" spans="1:15" x14ac:dyDescent="0.3">
      <c r="A35" s="5"/>
      <c r="B35" s="5"/>
      <c r="C35" s="5"/>
      <c r="D35" s="57">
        <f t="shared" ref="D35:O35" si="5">D10+D24+D14+D31+D34</f>
        <v>92.45</v>
      </c>
      <c r="E35" s="57">
        <f t="shared" si="5"/>
        <v>70.92</v>
      </c>
      <c r="F35" s="57">
        <f t="shared" si="5"/>
        <v>327.27999999999997</v>
      </c>
      <c r="G35" s="57">
        <f t="shared" si="5"/>
        <v>2436</v>
      </c>
      <c r="H35" s="57">
        <f t="shared" si="5"/>
        <v>1.4500000000000002</v>
      </c>
      <c r="I35" s="57">
        <f t="shared" si="5"/>
        <v>99.669999999999987</v>
      </c>
      <c r="J35" s="57">
        <f t="shared" si="5"/>
        <v>347.02</v>
      </c>
      <c r="K35" s="57">
        <f t="shared" si="5"/>
        <v>20.130000000000003</v>
      </c>
      <c r="L35" s="57">
        <f t="shared" si="5"/>
        <v>1035.0999999999999</v>
      </c>
      <c r="M35" s="57">
        <f t="shared" si="5"/>
        <v>1728.6999999999998</v>
      </c>
      <c r="N35" s="57">
        <f t="shared" si="5"/>
        <v>461.7</v>
      </c>
      <c r="O35" s="57">
        <f t="shared" si="5"/>
        <v>25.669999999999998</v>
      </c>
    </row>
    <row r="36" spans="1:15" x14ac:dyDescent="0.3">
      <c r="D36" s="54" t="s">
        <v>96</v>
      </c>
    </row>
    <row r="37" spans="1:15" x14ac:dyDescent="0.3">
      <c r="D37" s="54" t="s">
        <v>96</v>
      </c>
      <c r="O37" s="65"/>
    </row>
  </sheetData>
  <mergeCells count="13">
    <mergeCell ref="A32:G32"/>
    <mergeCell ref="A25:G25"/>
    <mergeCell ref="A11:G11"/>
    <mergeCell ref="A15:G15"/>
    <mergeCell ref="H1:K1"/>
    <mergeCell ref="A3:O3"/>
    <mergeCell ref="L1:O1"/>
    <mergeCell ref="A4:F4"/>
    <mergeCell ref="A1:A2"/>
    <mergeCell ref="B1:B2"/>
    <mergeCell ref="C1:C2"/>
    <mergeCell ref="D1:F1"/>
    <mergeCell ref="G1:G2"/>
  </mergeCells>
  <phoneticPr fontId="9" type="noConversion"/>
  <pageMargins left="0.70866141732283472" right="0.48" top="0.74803149606299213" bottom="0.74803149606299213" header="0.31496062992125984" footer="0.31496062992125984"/>
  <pageSetup paperSize="9" scale="65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24" workbookViewId="0">
      <selection sqref="A1:O38"/>
    </sheetView>
  </sheetViews>
  <sheetFormatPr defaultColWidth="8.109375" defaultRowHeight="15.6" x14ac:dyDescent="0.3"/>
  <cols>
    <col min="1" max="1" width="6" style="54" customWidth="1"/>
    <col min="2" max="2" width="18.33203125" style="54" customWidth="1"/>
    <col min="3" max="3" width="8.109375" style="54"/>
    <col min="4" max="5" width="8.33203125" style="54" bestFit="1" customWidth="1"/>
    <col min="6" max="6" width="9.109375" style="54" bestFit="1" customWidth="1"/>
    <col min="7" max="7" width="10.5546875" style="54" customWidth="1"/>
    <col min="8" max="9" width="8.33203125" style="54" bestFit="1" customWidth="1"/>
    <col min="10" max="10" width="9.109375" style="54" bestFit="1" customWidth="1"/>
    <col min="11" max="11" width="8.33203125" style="54" bestFit="1" customWidth="1"/>
    <col min="12" max="12" width="9.109375" style="54" bestFit="1" customWidth="1"/>
    <col min="13" max="13" width="10.44140625" style="54" customWidth="1"/>
    <col min="14" max="14" width="9.109375" style="54" bestFit="1" customWidth="1"/>
    <col min="15" max="15" width="8.33203125" style="54" bestFit="1" customWidth="1"/>
    <col min="16" max="16384" width="8.109375" style="54"/>
  </cols>
  <sheetData>
    <row r="1" spans="1:16" x14ac:dyDescent="0.3">
      <c r="A1" s="279" t="s">
        <v>0</v>
      </c>
      <c r="B1" s="273" t="s">
        <v>1</v>
      </c>
      <c r="C1" s="273" t="s">
        <v>2</v>
      </c>
      <c r="D1" s="273" t="s">
        <v>3</v>
      </c>
      <c r="E1" s="273"/>
      <c r="F1" s="273"/>
      <c r="G1" s="273" t="s">
        <v>4</v>
      </c>
      <c r="H1" s="273" t="s">
        <v>5</v>
      </c>
      <c r="I1" s="273"/>
      <c r="J1" s="273"/>
      <c r="K1" s="273"/>
      <c r="L1" s="273" t="s">
        <v>6</v>
      </c>
      <c r="M1" s="273"/>
      <c r="N1" s="273"/>
      <c r="O1" s="277"/>
    </row>
    <row r="2" spans="1:16" ht="61.5" customHeight="1" thickBot="1" x14ac:dyDescent="0.35">
      <c r="A2" s="280"/>
      <c r="B2" s="281"/>
      <c r="C2" s="281"/>
      <c r="D2" s="43" t="s">
        <v>7</v>
      </c>
      <c r="E2" s="43" t="s">
        <v>8</v>
      </c>
      <c r="F2" s="43" t="s">
        <v>9</v>
      </c>
      <c r="G2" s="281"/>
      <c r="H2" s="43" t="s">
        <v>43</v>
      </c>
      <c r="I2" s="43" t="s">
        <v>10</v>
      </c>
      <c r="J2" s="43" t="s">
        <v>11</v>
      </c>
      <c r="K2" s="43" t="s">
        <v>12</v>
      </c>
      <c r="L2" s="43" t="s">
        <v>13</v>
      </c>
      <c r="M2" s="43" t="s">
        <v>14</v>
      </c>
      <c r="N2" s="43" t="s">
        <v>15</v>
      </c>
      <c r="O2" s="12" t="s">
        <v>16</v>
      </c>
    </row>
    <row r="3" spans="1:16" x14ac:dyDescent="0.3">
      <c r="A3" s="282" t="s">
        <v>51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1:16" x14ac:dyDescent="0.3">
      <c r="A4" s="278" t="s">
        <v>33</v>
      </c>
      <c r="B4" s="278"/>
      <c r="C4" s="278"/>
      <c r="D4" s="278"/>
      <c r="E4" s="278"/>
      <c r="F4" s="278"/>
      <c r="G4" s="59"/>
      <c r="H4" s="59"/>
      <c r="I4" s="59"/>
      <c r="J4" s="59"/>
      <c r="K4" s="59"/>
      <c r="L4" s="59"/>
      <c r="M4" s="59"/>
      <c r="N4" s="59"/>
      <c r="O4" s="59"/>
    </row>
    <row r="5" spans="1:16" ht="33" customHeight="1" x14ac:dyDescent="0.3">
      <c r="A5" s="148">
        <v>182</v>
      </c>
      <c r="B5" s="68" t="s">
        <v>82</v>
      </c>
      <c r="C5" s="148">
        <v>220</v>
      </c>
      <c r="D5" s="150">
        <v>7.8</v>
      </c>
      <c r="E5" s="150">
        <v>12.8</v>
      </c>
      <c r="F5" s="150">
        <v>44.2</v>
      </c>
      <c r="G5" s="150">
        <v>325</v>
      </c>
      <c r="H5" s="150">
        <v>0.2</v>
      </c>
      <c r="I5" s="150">
        <v>1.1000000000000001</v>
      </c>
      <c r="J5" s="150">
        <v>58</v>
      </c>
      <c r="K5" s="150">
        <v>0.7</v>
      </c>
      <c r="L5" s="150">
        <v>152</v>
      </c>
      <c r="M5" s="150">
        <v>230</v>
      </c>
      <c r="N5" s="150">
        <v>60.6</v>
      </c>
      <c r="O5" s="150">
        <v>1.7</v>
      </c>
      <c r="P5" s="62"/>
    </row>
    <row r="6" spans="1:16" ht="46.8" x14ac:dyDescent="0.3">
      <c r="A6" s="44">
        <v>379</v>
      </c>
      <c r="B6" s="61" t="s">
        <v>29</v>
      </c>
      <c r="C6" s="44">
        <v>200</v>
      </c>
      <c r="D6" s="46">
        <v>3.1</v>
      </c>
      <c r="E6" s="46">
        <v>2.7</v>
      </c>
      <c r="F6" s="46">
        <v>16</v>
      </c>
      <c r="G6" s="46">
        <v>100</v>
      </c>
      <c r="H6" s="46">
        <v>0.04</v>
      </c>
      <c r="I6" s="46">
        <v>1.3</v>
      </c>
      <c r="J6" s="46">
        <v>20</v>
      </c>
      <c r="K6" s="46">
        <v>0</v>
      </c>
      <c r="L6" s="46">
        <v>125</v>
      </c>
      <c r="M6" s="46">
        <v>90</v>
      </c>
      <c r="N6" s="46">
        <v>14</v>
      </c>
      <c r="O6" s="46">
        <v>0.1</v>
      </c>
    </row>
    <row r="7" spans="1:16" ht="21.75" customHeight="1" x14ac:dyDescent="0.3">
      <c r="A7" s="123"/>
      <c r="B7" s="128" t="s">
        <v>130</v>
      </c>
      <c r="C7" s="137">
        <v>60</v>
      </c>
      <c r="D7" s="138">
        <v>4</v>
      </c>
      <c r="E7" s="138">
        <v>0.7</v>
      </c>
      <c r="F7" s="138">
        <v>20</v>
      </c>
      <c r="G7" s="138">
        <v>104</v>
      </c>
      <c r="H7" s="138">
        <v>0.1</v>
      </c>
      <c r="I7" s="138">
        <v>0</v>
      </c>
      <c r="J7" s="138">
        <v>0</v>
      </c>
      <c r="K7" s="138">
        <v>0.8</v>
      </c>
      <c r="L7" s="138">
        <v>21</v>
      </c>
      <c r="M7" s="138">
        <v>95</v>
      </c>
      <c r="N7" s="138">
        <v>28</v>
      </c>
      <c r="O7" s="138">
        <v>2.2999999999999998</v>
      </c>
    </row>
    <row r="8" spans="1:16" ht="21" customHeight="1" x14ac:dyDescent="0.3">
      <c r="A8" s="169">
        <v>14</v>
      </c>
      <c r="B8" s="128" t="s">
        <v>21</v>
      </c>
      <c r="C8" s="169">
        <v>10</v>
      </c>
      <c r="D8" s="150">
        <v>0.08</v>
      </c>
      <c r="E8" s="150">
        <v>7.25</v>
      </c>
      <c r="F8" s="150">
        <v>0.13</v>
      </c>
      <c r="G8" s="150">
        <v>66</v>
      </c>
      <c r="H8" s="150">
        <v>0</v>
      </c>
      <c r="I8" s="150">
        <v>0</v>
      </c>
      <c r="J8" s="150">
        <v>40</v>
      </c>
      <c r="K8" s="150">
        <v>0.11</v>
      </c>
      <c r="L8" s="150">
        <v>2.4</v>
      </c>
      <c r="M8" s="150">
        <v>3</v>
      </c>
      <c r="N8" s="150">
        <v>0</v>
      </c>
      <c r="O8" s="150">
        <v>0.02</v>
      </c>
    </row>
    <row r="9" spans="1:16" ht="18.75" customHeight="1" x14ac:dyDescent="0.3">
      <c r="A9" s="177">
        <v>15</v>
      </c>
      <c r="B9" s="149" t="s">
        <v>28</v>
      </c>
      <c r="C9" s="177">
        <v>20</v>
      </c>
      <c r="D9" s="150">
        <v>5.3</v>
      </c>
      <c r="E9" s="150">
        <v>5.3</v>
      </c>
      <c r="F9" s="150">
        <v>0</v>
      </c>
      <c r="G9" s="150">
        <v>68</v>
      </c>
      <c r="H9" s="150">
        <v>6.0000000000000001E-3</v>
      </c>
      <c r="I9" s="150">
        <v>0.14000000000000001</v>
      </c>
      <c r="J9" s="150">
        <v>42</v>
      </c>
      <c r="K9" s="150">
        <v>0.08</v>
      </c>
      <c r="L9" s="150">
        <v>200</v>
      </c>
      <c r="M9" s="150">
        <v>120</v>
      </c>
      <c r="N9" s="150">
        <v>11</v>
      </c>
      <c r="O9" s="150">
        <v>0.14000000000000001</v>
      </c>
    </row>
    <row r="10" spans="1:16" ht="15" customHeight="1" x14ac:dyDescent="0.3">
      <c r="A10" s="60"/>
      <c r="B10" s="60"/>
      <c r="C10" s="60"/>
      <c r="D10" s="57">
        <f t="shared" ref="D10:O10" si="0">SUM(D5:D9)</f>
        <v>20.28</v>
      </c>
      <c r="E10" s="57">
        <f t="shared" si="0"/>
        <v>28.75</v>
      </c>
      <c r="F10" s="57">
        <f t="shared" si="0"/>
        <v>80.33</v>
      </c>
      <c r="G10" s="57">
        <f t="shared" si="0"/>
        <v>663</v>
      </c>
      <c r="H10" s="57">
        <f t="shared" si="0"/>
        <v>0.34600000000000003</v>
      </c>
      <c r="I10" s="57">
        <f t="shared" si="0"/>
        <v>2.5400000000000005</v>
      </c>
      <c r="J10" s="57">
        <f t="shared" si="0"/>
        <v>160</v>
      </c>
      <c r="K10" s="57">
        <f t="shared" si="0"/>
        <v>1.6900000000000002</v>
      </c>
      <c r="L10" s="57">
        <f t="shared" si="0"/>
        <v>500.4</v>
      </c>
      <c r="M10" s="57">
        <f t="shared" si="0"/>
        <v>538</v>
      </c>
      <c r="N10" s="57">
        <f t="shared" si="0"/>
        <v>113.6</v>
      </c>
      <c r="O10" s="57">
        <f t="shared" si="0"/>
        <v>4.2599999999999989</v>
      </c>
    </row>
    <row r="11" spans="1:16" x14ac:dyDescent="0.3">
      <c r="A11" s="266" t="s">
        <v>45</v>
      </c>
      <c r="B11" s="266"/>
      <c r="C11" s="266"/>
      <c r="D11" s="266"/>
      <c r="E11" s="266"/>
      <c r="F11" s="266"/>
      <c r="G11" s="266"/>
      <c r="H11" s="60"/>
      <c r="I11" s="60"/>
      <c r="J11" s="60"/>
      <c r="K11" s="60"/>
      <c r="L11" s="60"/>
      <c r="M11" s="60"/>
      <c r="N11" s="60"/>
      <c r="O11" s="60"/>
    </row>
    <row r="12" spans="1:16" ht="21" customHeight="1" x14ac:dyDescent="0.3">
      <c r="A12" s="123">
        <v>338</v>
      </c>
      <c r="B12" s="68" t="s">
        <v>193</v>
      </c>
      <c r="C12" s="173">
        <v>200</v>
      </c>
      <c r="D12" s="173">
        <v>0.8</v>
      </c>
      <c r="E12" s="173">
        <v>0.8</v>
      </c>
      <c r="F12" s="173">
        <v>19.600000000000001</v>
      </c>
      <c r="G12" s="173">
        <v>94</v>
      </c>
      <c r="H12" s="173">
        <v>0.06</v>
      </c>
      <c r="I12" s="173">
        <v>20</v>
      </c>
      <c r="J12" s="173">
        <v>0</v>
      </c>
      <c r="K12" s="173">
        <v>0.4</v>
      </c>
      <c r="L12" s="173">
        <v>32</v>
      </c>
      <c r="M12" s="173">
        <v>22</v>
      </c>
      <c r="N12" s="173">
        <v>18</v>
      </c>
      <c r="O12" s="173">
        <v>4.4000000000000004</v>
      </c>
    </row>
    <row r="13" spans="1:16" ht="24" customHeight="1" x14ac:dyDescent="0.3">
      <c r="A13" s="60"/>
      <c r="B13" s="60"/>
      <c r="C13" s="60"/>
      <c r="D13" s="57">
        <f t="shared" ref="D13:O13" si="1">SUM(D12)</f>
        <v>0.8</v>
      </c>
      <c r="E13" s="57">
        <f t="shared" si="1"/>
        <v>0.8</v>
      </c>
      <c r="F13" s="57">
        <f t="shared" si="1"/>
        <v>19.600000000000001</v>
      </c>
      <c r="G13" s="57">
        <f t="shared" si="1"/>
        <v>94</v>
      </c>
      <c r="H13" s="57">
        <f t="shared" si="1"/>
        <v>0.06</v>
      </c>
      <c r="I13" s="57">
        <f t="shared" si="1"/>
        <v>20</v>
      </c>
      <c r="J13" s="57">
        <f t="shared" si="1"/>
        <v>0</v>
      </c>
      <c r="K13" s="57">
        <f t="shared" si="1"/>
        <v>0.4</v>
      </c>
      <c r="L13" s="57">
        <f t="shared" si="1"/>
        <v>32</v>
      </c>
      <c r="M13" s="57">
        <f t="shared" si="1"/>
        <v>22</v>
      </c>
      <c r="N13" s="57">
        <f t="shared" si="1"/>
        <v>18</v>
      </c>
      <c r="O13" s="57">
        <f t="shared" si="1"/>
        <v>4.4000000000000004</v>
      </c>
    </row>
    <row r="14" spans="1:16" ht="24" customHeight="1" x14ac:dyDescent="0.3">
      <c r="A14" s="266" t="s">
        <v>34</v>
      </c>
      <c r="B14" s="266"/>
      <c r="C14" s="266"/>
      <c r="D14" s="266"/>
      <c r="E14" s="266"/>
      <c r="F14" s="266"/>
      <c r="G14" s="266"/>
      <c r="H14" s="60"/>
      <c r="I14" s="60"/>
      <c r="J14" s="60"/>
      <c r="K14" s="60"/>
      <c r="L14" s="60"/>
      <c r="M14" s="60"/>
      <c r="N14" s="60"/>
      <c r="O14" s="60"/>
    </row>
    <row r="15" spans="1:16" ht="19.5" customHeight="1" x14ac:dyDescent="0.3">
      <c r="A15" s="178" t="s">
        <v>112</v>
      </c>
      <c r="B15" s="128" t="s">
        <v>197</v>
      </c>
      <c r="C15" s="130">
        <v>50</v>
      </c>
      <c r="D15" s="150">
        <v>1.3</v>
      </c>
      <c r="E15" s="150">
        <v>3.5</v>
      </c>
      <c r="F15" s="150">
        <v>7.3</v>
      </c>
      <c r="G15" s="150">
        <v>66</v>
      </c>
      <c r="H15" s="150">
        <v>0.01</v>
      </c>
      <c r="I15" s="150">
        <v>2.2999999999999998</v>
      </c>
      <c r="J15" s="150">
        <v>0</v>
      </c>
      <c r="K15" s="150">
        <v>7.5</v>
      </c>
      <c r="L15" s="150">
        <v>45</v>
      </c>
      <c r="M15" s="150">
        <v>27</v>
      </c>
      <c r="N15" s="150">
        <v>9</v>
      </c>
      <c r="O15" s="150">
        <v>0.3</v>
      </c>
    </row>
    <row r="16" spans="1:16" ht="36" customHeight="1" x14ac:dyDescent="0.3">
      <c r="A16" s="6">
        <v>99</v>
      </c>
      <c r="B16" s="69" t="s">
        <v>163</v>
      </c>
      <c r="C16" s="6" t="s">
        <v>147</v>
      </c>
      <c r="D16" s="96">
        <v>1.5</v>
      </c>
      <c r="E16" s="96">
        <v>4.9000000000000004</v>
      </c>
      <c r="F16" s="96">
        <v>9</v>
      </c>
      <c r="G16" s="96">
        <v>95</v>
      </c>
      <c r="H16" s="96">
        <v>0.05</v>
      </c>
      <c r="I16" s="96">
        <v>10</v>
      </c>
      <c r="J16" s="96">
        <v>0</v>
      </c>
      <c r="K16" s="96">
        <v>1.6</v>
      </c>
      <c r="L16" s="96">
        <v>34</v>
      </c>
      <c r="M16" s="96">
        <v>49</v>
      </c>
      <c r="N16" s="96">
        <v>21</v>
      </c>
      <c r="O16" s="96">
        <v>0.7</v>
      </c>
    </row>
    <row r="17" spans="1:15" ht="34.5" customHeight="1" x14ac:dyDescent="0.3">
      <c r="A17" s="148">
        <v>268</v>
      </c>
      <c r="B17" s="128" t="s">
        <v>113</v>
      </c>
      <c r="C17" s="131">
        <v>70</v>
      </c>
      <c r="D17" s="108">
        <v>10.5</v>
      </c>
      <c r="E17" s="108">
        <v>14.34</v>
      </c>
      <c r="F17" s="108">
        <v>8.41</v>
      </c>
      <c r="G17" s="108">
        <v>204.9</v>
      </c>
      <c r="H17" s="108">
        <v>0.04</v>
      </c>
      <c r="I17" s="108">
        <v>0</v>
      </c>
      <c r="J17" s="108">
        <v>25.45</v>
      </c>
      <c r="K17" s="108">
        <v>2.2599999999999998</v>
      </c>
      <c r="L17" s="108">
        <v>8.16</v>
      </c>
      <c r="M17" s="108">
        <v>108.02</v>
      </c>
      <c r="N17" s="108">
        <v>19.47</v>
      </c>
      <c r="O17" s="108">
        <v>1.72</v>
      </c>
    </row>
    <row r="18" spans="1:15" ht="19.5" customHeight="1" x14ac:dyDescent="0.3">
      <c r="A18" s="6">
        <v>171</v>
      </c>
      <c r="B18" s="149" t="s">
        <v>90</v>
      </c>
      <c r="C18" s="178">
        <v>105</v>
      </c>
      <c r="D18" s="150">
        <v>5.5</v>
      </c>
      <c r="E18" s="150">
        <v>5.9</v>
      </c>
      <c r="F18" s="150">
        <v>25</v>
      </c>
      <c r="G18" s="150">
        <v>175</v>
      </c>
      <c r="H18" s="150">
        <v>0.12</v>
      </c>
      <c r="I18" s="150">
        <v>0</v>
      </c>
      <c r="J18" s="150">
        <v>25</v>
      </c>
      <c r="K18" s="150">
        <v>0.3</v>
      </c>
      <c r="L18" s="150">
        <v>16.399999999999999</v>
      </c>
      <c r="M18" s="150">
        <v>131</v>
      </c>
      <c r="N18" s="150">
        <v>88</v>
      </c>
      <c r="O18" s="150">
        <v>2.9</v>
      </c>
    </row>
    <row r="19" spans="1:15" ht="31.2" x14ac:dyDescent="0.3">
      <c r="A19" s="6">
        <v>349</v>
      </c>
      <c r="B19" s="69" t="s">
        <v>81</v>
      </c>
      <c r="C19" s="44">
        <v>200</v>
      </c>
      <c r="D19" s="46">
        <v>0.6</v>
      </c>
      <c r="E19" s="46">
        <v>0.08</v>
      </c>
      <c r="F19" s="46">
        <v>32</v>
      </c>
      <c r="G19" s="46">
        <v>132</v>
      </c>
      <c r="H19" s="46">
        <v>0.01</v>
      </c>
      <c r="I19" s="46">
        <v>0.6</v>
      </c>
      <c r="J19" s="46">
        <v>0</v>
      </c>
      <c r="K19" s="46">
        <v>0.4</v>
      </c>
      <c r="L19" s="46">
        <v>32</v>
      </c>
      <c r="M19" s="46">
        <v>23</v>
      </c>
      <c r="N19" s="46">
        <v>17</v>
      </c>
      <c r="O19" s="46">
        <v>0.6</v>
      </c>
    </row>
    <row r="20" spans="1:15" ht="15.75" customHeight="1" x14ac:dyDescent="0.3">
      <c r="A20" s="166"/>
      <c r="B20" s="128" t="s">
        <v>141</v>
      </c>
      <c r="C20" s="166">
        <v>50</v>
      </c>
      <c r="D20" s="150">
        <v>3.3</v>
      </c>
      <c r="E20" s="150">
        <v>0.6</v>
      </c>
      <c r="F20" s="150">
        <v>16.7</v>
      </c>
      <c r="G20" s="150">
        <v>87</v>
      </c>
      <c r="H20" s="150">
        <v>0.09</v>
      </c>
      <c r="I20" s="150">
        <v>0</v>
      </c>
      <c r="J20" s="150">
        <v>0</v>
      </c>
      <c r="K20" s="150">
        <v>0.7</v>
      </c>
      <c r="L20" s="150">
        <v>18</v>
      </c>
      <c r="M20" s="150">
        <v>79</v>
      </c>
      <c r="N20" s="150">
        <v>24</v>
      </c>
      <c r="O20" s="150">
        <v>2</v>
      </c>
    </row>
    <row r="21" spans="1:15" ht="20.25" customHeight="1" x14ac:dyDescent="0.3">
      <c r="A21" s="166"/>
      <c r="B21" s="128" t="s">
        <v>22</v>
      </c>
      <c r="C21" s="166">
        <v>40</v>
      </c>
      <c r="D21" s="150">
        <v>3.4</v>
      </c>
      <c r="E21" s="150">
        <v>0.5</v>
      </c>
      <c r="F21" s="150">
        <v>16</v>
      </c>
      <c r="G21" s="150">
        <v>80</v>
      </c>
      <c r="H21" s="150">
        <v>7.0000000000000007E-2</v>
      </c>
      <c r="I21" s="150">
        <v>0</v>
      </c>
      <c r="J21" s="150">
        <v>0</v>
      </c>
      <c r="K21" s="150">
        <v>0.5</v>
      </c>
      <c r="L21" s="150">
        <v>19</v>
      </c>
      <c r="M21" s="150">
        <v>62.8</v>
      </c>
      <c r="N21" s="150">
        <v>20</v>
      </c>
      <c r="O21" s="150">
        <v>1.5</v>
      </c>
    </row>
    <row r="22" spans="1:15" x14ac:dyDescent="0.3">
      <c r="A22" s="60"/>
      <c r="B22" s="60"/>
      <c r="C22" s="60"/>
      <c r="D22" s="57">
        <f>SUM(D15:D21)</f>
        <v>26.1</v>
      </c>
      <c r="E22" s="57">
        <f t="shared" ref="E22:O22" si="2">E15+E16+E17+E18+E19+E20+E21</f>
        <v>29.82</v>
      </c>
      <c r="F22" s="57">
        <f t="shared" si="2"/>
        <v>114.41000000000001</v>
      </c>
      <c r="G22" s="57">
        <f t="shared" si="2"/>
        <v>839.9</v>
      </c>
      <c r="H22" s="57">
        <f t="shared" si="2"/>
        <v>0.39</v>
      </c>
      <c r="I22" s="57">
        <f t="shared" si="2"/>
        <v>12.9</v>
      </c>
      <c r="J22" s="57">
        <f t="shared" si="2"/>
        <v>50.45</v>
      </c>
      <c r="K22" s="57">
        <f t="shared" si="2"/>
        <v>13.26</v>
      </c>
      <c r="L22" s="57">
        <f t="shared" si="2"/>
        <v>172.56</v>
      </c>
      <c r="M22" s="57">
        <f t="shared" si="2"/>
        <v>479.82</v>
      </c>
      <c r="N22" s="57">
        <f t="shared" si="2"/>
        <v>198.47</v>
      </c>
      <c r="O22" s="57">
        <f t="shared" si="2"/>
        <v>9.7199999999999989</v>
      </c>
    </row>
    <row r="23" spans="1:15" x14ac:dyDescent="0.3">
      <c r="A23" s="266" t="s">
        <v>27</v>
      </c>
      <c r="B23" s="266"/>
      <c r="C23" s="266"/>
      <c r="D23" s="266"/>
      <c r="E23" s="266"/>
      <c r="F23" s="266"/>
      <c r="G23" s="266"/>
      <c r="H23" s="60"/>
      <c r="I23" s="60"/>
      <c r="J23" s="60"/>
      <c r="K23" s="60"/>
      <c r="L23" s="60"/>
      <c r="M23" s="60"/>
      <c r="N23" s="60"/>
      <c r="O23" s="60"/>
    </row>
    <row r="24" spans="1:15" ht="36.75" customHeight="1" x14ac:dyDescent="0.3">
      <c r="A24" s="179">
        <v>243</v>
      </c>
      <c r="B24" s="128" t="s">
        <v>196</v>
      </c>
      <c r="C24" s="179">
        <v>50</v>
      </c>
      <c r="D24" s="150">
        <v>5</v>
      </c>
      <c r="E24" s="150">
        <v>12.8</v>
      </c>
      <c r="F24" s="150">
        <v>0.2</v>
      </c>
      <c r="G24" s="150">
        <v>149</v>
      </c>
      <c r="H24" s="150">
        <v>7.0000000000000007E-2</v>
      </c>
      <c r="I24" s="150">
        <v>0</v>
      </c>
      <c r="J24" s="150">
        <v>17.8</v>
      </c>
      <c r="K24" s="150">
        <v>0.2</v>
      </c>
      <c r="L24" s="150">
        <v>16.7</v>
      </c>
      <c r="M24" s="150">
        <v>73.5</v>
      </c>
      <c r="N24" s="150">
        <v>9</v>
      </c>
      <c r="O24" s="150">
        <v>0.8</v>
      </c>
    </row>
    <row r="25" spans="1:15" ht="37.5" customHeight="1" x14ac:dyDescent="0.3">
      <c r="A25" s="151">
        <v>312</v>
      </c>
      <c r="B25" s="128" t="s">
        <v>88</v>
      </c>
      <c r="C25" s="151" t="s">
        <v>155</v>
      </c>
      <c r="D25" s="150">
        <v>3.1</v>
      </c>
      <c r="E25" s="150">
        <v>4.8</v>
      </c>
      <c r="F25" s="150">
        <v>10</v>
      </c>
      <c r="G25" s="150">
        <v>129</v>
      </c>
      <c r="H25" s="150">
        <v>7.0000000000000007E-2</v>
      </c>
      <c r="I25" s="150">
        <v>18</v>
      </c>
      <c r="J25" s="150">
        <v>0</v>
      </c>
      <c r="K25" s="150">
        <v>0.1</v>
      </c>
      <c r="L25" s="150">
        <v>36</v>
      </c>
      <c r="M25" s="150">
        <v>86</v>
      </c>
      <c r="N25" s="150">
        <v>27.7</v>
      </c>
      <c r="O25" s="150">
        <v>0.9</v>
      </c>
    </row>
    <row r="26" spans="1:15" ht="22.5" customHeight="1" x14ac:dyDescent="0.3">
      <c r="A26" s="115">
        <v>321</v>
      </c>
      <c r="B26" s="119" t="s">
        <v>133</v>
      </c>
      <c r="C26" s="115">
        <v>100</v>
      </c>
      <c r="D26" s="108">
        <v>2.04</v>
      </c>
      <c r="E26" s="108">
        <v>3.68</v>
      </c>
      <c r="F26" s="108">
        <v>7.89</v>
      </c>
      <c r="G26" s="108">
        <v>77</v>
      </c>
      <c r="H26" s="108">
        <v>0.03</v>
      </c>
      <c r="I26" s="108">
        <v>17.079999999999998</v>
      </c>
      <c r="J26" s="108">
        <v>0</v>
      </c>
      <c r="K26" s="108">
        <v>1.95</v>
      </c>
      <c r="L26" s="108">
        <v>58.75</v>
      </c>
      <c r="M26" s="108">
        <v>40.69</v>
      </c>
      <c r="N26" s="108">
        <v>20.58</v>
      </c>
      <c r="O26" s="108">
        <v>0.83</v>
      </c>
    </row>
    <row r="27" spans="1:15" ht="31.2" x14ac:dyDescent="0.3">
      <c r="A27" s="6">
        <v>131</v>
      </c>
      <c r="B27" s="149" t="s">
        <v>139</v>
      </c>
      <c r="C27" s="179">
        <v>50</v>
      </c>
      <c r="D27" s="150">
        <v>1.6</v>
      </c>
      <c r="E27" s="150">
        <v>1.7</v>
      </c>
      <c r="F27" s="150">
        <v>3</v>
      </c>
      <c r="G27" s="150">
        <v>35</v>
      </c>
      <c r="H27" s="150">
        <v>0.03</v>
      </c>
      <c r="I27" s="150">
        <v>5.4</v>
      </c>
      <c r="J27" s="150">
        <v>10</v>
      </c>
      <c r="K27" s="150">
        <v>0.1</v>
      </c>
      <c r="L27" s="150">
        <v>13.3</v>
      </c>
      <c r="M27" s="150">
        <v>34</v>
      </c>
      <c r="N27" s="150">
        <v>11.3</v>
      </c>
      <c r="O27" s="150">
        <v>0.3</v>
      </c>
    </row>
    <row r="28" spans="1:15" ht="25.5" customHeight="1" x14ac:dyDescent="0.3">
      <c r="A28" s="180">
        <v>389</v>
      </c>
      <c r="B28" s="128" t="s">
        <v>102</v>
      </c>
      <c r="C28" s="180">
        <v>200</v>
      </c>
      <c r="D28" s="150">
        <v>1</v>
      </c>
      <c r="E28" s="150">
        <v>0</v>
      </c>
      <c r="F28" s="150">
        <v>20</v>
      </c>
      <c r="G28" s="150">
        <v>84</v>
      </c>
      <c r="H28" s="150">
        <v>0.02</v>
      </c>
      <c r="I28" s="150">
        <v>4</v>
      </c>
      <c r="J28" s="150">
        <v>0</v>
      </c>
      <c r="K28" s="150">
        <v>0.2</v>
      </c>
      <c r="L28" s="150">
        <v>14</v>
      </c>
      <c r="M28" s="150">
        <v>14</v>
      </c>
      <c r="N28" s="150">
        <v>8</v>
      </c>
      <c r="O28" s="150">
        <v>2.8</v>
      </c>
    </row>
    <row r="29" spans="1:15" ht="21.75" customHeight="1" x14ac:dyDescent="0.3">
      <c r="A29" s="169"/>
      <c r="B29" s="128" t="s">
        <v>141</v>
      </c>
      <c r="C29" s="169">
        <v>40</v>
      </c>
      <c r="D29" s="150">
        <v>2.6</v>
      </c>
      <c r="E29" s="150">
        <v>0.5</v>
      </c>
      <c r="F29" s="150">
        <v>13.3</v>
      </c>
      <c r="G29" s="150">
        <v>70</v>
      </c>
      <c r="H29" s="150">
        <v>7.0000000000000007E-2</v>
      </c>
      <c r="I29" s="150">
        <v>0</v>
      </c>
      <c r="J29" s="150">
        <v>0</v>
      </c>
      <c r="K29" s="150">
        <v>0.56000000000000005</v>
      </c>
      <c r="L29" s="150">
        <v>14</v>
      </c>
      <c r="M29" s="150">
        <v>63</v>
      </c>
      <c r="N29" s="150">
        <v>18.8</v>
      </c>
      <c r="O29" s="150">
        <v>1.5</v>
      </c>
    </row>
    <row r="30" spans="1:15" ht="18.75" customHeight="1" x14ac:dyDescent="0.3">
      <c r="A30" s="169"/>
      <c r="B30" s="128" t="s">
        <v>22</v>
      </c>
      <c r="C30" s="169">
        <v>40</v>
      </c>
      <c r="D30" s="150">
        <v>3.4</v>
      </c>
      <c r="E30" s="150">
        <v>0.5</v>
      </c>
      <c r="F30" s="150">
        <v>16</v>
      </c>
      <c r="G30" s="150">
        <v>80</v>
      </c>
      <c r="H30" s="150">
        <v>7.0000000000000007E-2</v>
      </c>
      <c r="I30" s="150">
        <v>0</v>
      </c>
      <c r="J30" s="150">
        <v>0</v>
      </c>
      <c r="K30" s="150">
        <v>0.56000000000000005</v>
      </c>
      <c r="L30" s="150">
        <v>19</v>
      </c>
      <c r="M30" s="150">
        <v>63</v>
      </c>
      <c r="N30" s="150">
        <v>19.600000000000001</v>
      </c>
      <c r="O30" s="150">
        <v>1.5</v>
      </c>
    </row>
    <row r="31" spans="1:15" x14ac:dyDescent="0.3">
      <c r="A31" s="60"/>
      <c r="B31" s="60"/>
      <c r="C31" s="60"/>
      <c r="D31" s="57">
        <f t="shared" ref="D31:O31" si="3">SUM(D24:D30)</f>
        <v>18.739999999999998</v>
      </c>
      <c r="E31" s="57">
        <f t="shared" si="3"/>
        <v>23.98</v>
      </c>
      <c r="F31" s="57">
        <f t="shared" si="3"/>
        <v>70.39</v>
      </c>
      <c r="G31" s="57">
        <f t="shared" si="3"/>
        <v>624</v>
      </c>
      <c r="H31" s="57">
        <f t="shared" si="3"/>
        <v>0.36000000000000004</v>
      </c>
      <c r="I31" s="57">
        <f t="shared" si="3"/>
        <v>44.48</v>
      </c>
      <c r="J31" s="57">
        <f t="shared" si="3"/>
        <v>27.8</v>
      </c>
      <c r="K31" s="57">
        <f t="shared" si="3"/>
        <v>3.6700000000000004</v>
      </c>
      <c r="L31" s="57">
        <f t="shared" si="3"/>
        <v>171.75</v>
      </c>
      <c r="M31" s="57">
        <f t="shared" si="3"/>
        <v>374.19</v>
      </c>
      <c r="N31" s="57">
        <f t="shared" si="3"/>
        <v>114.97999999999999</v>
      </c>
      <c r="O31" s="57">
        <f t="shared" si="3"/>
        <v>8.629999999999999</v>
      </c>
    </row>
    <row r="32" spans="1:15" ht="37.5" customHeight="1" x14ac:dyDescent="0.3">
      <c r="A32" s="266" t="s">
        <v>32</v>
      </c>
      <c r="B32" s="266"/>
      <c r="C32" s="266"/>
      <c r="D32" s="266"/>
      <c r="E32" s="266"/>
      <c r="F32" s="266"/>
      <c r="G32" s="266"/>
      <c r="H32" s="60"/>
      <c r="I32" s="60"/>
      <c r="J32" s="60"/>
      <c r="K32" s="60"/>
      <c r="L32" s="60"/>
      <c r="M32" s="60"/>
      <c r="N32" s="60"/>
      <c r="O32" s="60"/>
    </row>
    <row r="33" spans="1:15" ht="21" customHeight="1" x14ac:dyDescent="0.3">
      <c r="A33" s="123">
        <v>429</v>
      </c>
      <c r="B33" s="97" t="s">
        <v>211</v>
      </c>
      <c r="C33" s="123">
        <v>100</v>
      </c>
      <c r="D33" s="153">
        <v>7.8</v>
      </c>
      <c r="E33" s="153">
        <v>6.1</v>
      </c>
      <c r="F33" s="153">
        <v>47.8</v>
      </c>
      <c r="G33" s="153">
        <v>278</v>
      </c>
      <c r="H33" s="153">
        <v>1.4</v>
      </c>
      <c r="I33" s="153">
        <v>0</v>
      </c>
      <c r="J33" s="153">
        <v>6</v>
      </c>
      <c r="K33" s="153">
        <v>2.8</v>
      </c>
      <c r="L33" s="153">
        <v>22.6</v>
      </c>
      <c r="M33" s="153">
        <v>78</v>
      </c>
      <c r="N33" s="153">
        <v>30</v>
      </c>
      <c r="O33" s="153">
        <v>1.4</v>
      </c>
    </row>
    <row r="34" spans="1:15" x14ac:dyDescent="0.3">
      <c r="A34" s="130">
        <v>376</v>
      </c>
      <c r="B34" s="98" t="s">
        <v>20</v>
      </c>
      <c r="C34" s="130" t="s">
        <v>19</v>
      </c>
      <c r="D34" s="150">
        <v>7.0000000000000007E-2</v>
      </c>
      <c r="E34" s="150">
        <v>0.02</v>
      </c>
      <c r="F34" s="150">
        <v>15</v>
      </c>
      <c r="G34" s="150">
        <v>60</v>
      </c>
      <c r="H34" s="150">
        <v>0</v>
      </c>
      <c r="I34" s="150">
        <v>0.03</v>
      </c>
      <c r="J34" s="150">
        <v>0</v>
      </c>
      <c r="K34" s="150">
        <v>0</v>
      </c>
      <c r="L34" s="150">
        <v>11.1</v>
      </c>
      <c r="M34" s="150">
        <v>2.8</v>
      </c>
      <c r="N34" s="150">
        <v>1.4</v>
      </c>
      <c r="O34" s="150">
        <v>0.2</v>
      </c>
    </row>
    <row r="35" spans="1:15" x14ac:dyDescent="0.3">
      <c r="A35" s="60"/>
      <c r="B35" s="60"/>
      <c r="C35" s="60"/>
      <c r="D35" s="57">
        <f t="shared" ref="D35:O35" si="4">D33+D34</f>
        <v>7.87</v>
      </c>
      <c r="E35" s="57">
        <f t="shared" si="4"/>
        <v>6.1199999999999992</v>
      </c>
      <c r="F35" s="57">
        <f t="shared" si="4"/>
        <v>62.8</v>
      </c>
      <c r="G35" s="57">
        <f t="shared" si="4"/>
        <v>338</v>
      </c>
      <c r="H35" s="57">
        <f t="shared" si="4"/>
        <v>1.4</v>
      </c>
      <c r="I35" s="57">
        <f t="shared" si="4"/>
        <v>0.03</v>
      </c>
      <c r="J35" s="57">
        <f t="shared" si="4"/>
        <v>6</v>
      </c>
      <c r="K35" s="57">
        <f t="shared" si="4"/>
        <v>2.8</v>
      </c>
      <c r="L35" s="57">
        <f t="shared" si="4"/>
        <v>33.700000000000003</v>
      </c>
      <c r="M35" s="57">
        <f t="shared" si="4"/>
        <v>80.8</v>
      </c>
      <c r="N35" s="57">
        <f t="shared" si="4"/>
        <v>31.4</v>
      </c>
      <c r="O35" s="57">
        <f t="shared" si="4"/>
        <v>1.5999999999999999</v>
      </c>
    </row>
    <row r="36" spans="1:15" ht="18" x14ac:dyDescent="0.35">
      <c r="A36" s="60"/>
      <c r="B36" s="60"/>
      <c r="C36" s="60"/>
      <c r="D36" s="52">
        <f t="shared" ref="D36:O36" si="5">D10+D22+D13+D31+D35</f>
        <v>73.790000000000006</v>
      </c>
      <c r="E36" s="52">
        <f t="shared" si="5"/>
        <v>89.47</v>
      </c>
      <c r="F36" s="52">
        <f t="shared" si="5"/>
        <v>347.53000000000003</v>
      </c>
      <c r="G36" s="52">
        <f t="shared" si="5"/>
        <v>2558.9</v>
      </c>
      <c r="H36" s="52">
        <f t="shared" si="5"/>
        <v>2.556</v>
      </c>
      <c r="I36" s="52">
        <f t="shared" si="5"/>
        <v>79.949999999999989</v>
      </c>
      <c r="J36" s="52">
        <f t="shared" si="5"/>
        <v>244.25</v>
      </c>
      <c r="K36" s="52">
        <f t="shared" si="5"/>
        <v>21.82</v>
      </c>
      <c r="L36" s="52">
        <f t="shared" si="5"/>
        <v>910.41000000000008</v>
      </c>
      <c r="M36" s="52">
        <f t="shared" si="5"/>
        <v>1494.81</v>
      </c>
      <c r="N36" s="52">
        <f t="shared" si="5"/>
        <v>476.44999999999993</v>
      </c>
      <c r="O36" s="52">
        <f t="shared" si="5"/>
        <v>28.609999999999996</v>
      </c>
    </row>
    <row r="37" spans="1:15" x14ac:dyDescent="0.3">
      <c r="E37" s="62"/>
      <c r="J37" s="70"/>
      <c r="K37" s="70"/>
      <c r="L37" s="70"/>
      <c r="M37" s="70"/>
      <c r="N37" s="70"/>
      <c r="O37" s="70"/>
    </row>
    <row r="38" spans="1:15" x14ac:dyDescent="0.3">
      <c r="G38" s="71"/>
    </row>
  </sheetData>
  <mergeCells count="13">
    <mergeCell ref="A32:G32"/>
    <mergeCell ref="A11:G11"/>
    <mergeCell ref="A23:G23"/>
    <mergeCell ref="A14:G14"/>
    <mergeCell ref="L1:O1"/>
    <mergeCell ref="A3:O3"/>
    <mergeCell ref="D1:F1"/>
    <mergeCell ref="G1:G2"/>
    <mergeCell ref="A4:F4"/>
    <mergeCell ref="H1:K1"/>
    <mergeCell ref="A1:A2"/>
    <mergeCell ref="B1:B2"/>
    <mergeCell ref="C1:C2"/>
  </mergeCells>
  <phoneticPr fontId="9" type="noConversion"/>
  <pageMargins left="0.70866141732283472" right="0.35" top="0.74803149606299213" bottom="0.74803149606299213" header="0.31496062992125984" footer="0.31496062992125984"/>
  <pageSetup paperSize="9" scale="6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28" zoomScale="87" zoomScaleNormal="87" workbookViewId="0">
      <selection sqref="A1:O35"/>
    </sheetView>
  </sheetViews>
  <sheetFormatPr defaultColWidth="9.109375" defaultRowHeight="15.6" x14ac:dyDescent="0.3"/>
  <cols>
    <col min="1" max="1" width="10.109375" style="54" customWidth="1"/>
    <col min="2" max="2" width="19.88671875" style="54" customWidth="1"/>
    <col min="3" max="3" width="10.33203125" style="54" customWidth="1"/>
    <col min="4" max="4" width="8.33203125" style="54" customWidth="1"/>
    <col min="5" max="5" width="10.44140625" style="54" customWidth="1"/>
    <col min="6" max="6" width="9.33203125" style="54" customWidth="1"/>
    <col min="7" max="7" width="10.44140625" style="54" customWidth="1"/>
    <col min="8" max="8" width="7.44140625" style="54" customWidth="1"/>
    <col min="9" max="9" width="8" style="54" customWidth="1"/>
    <col min="10" max="10" width="10.109375" style="54" customWidth="1"/>
    <col min="11" max="11" width="7.88671875" style="54" customWidth="1"/>
    <col min="12" max="12" width="9" style="54" customWidth="1"/>
    <col min="13" max="13" width="9.6640625" style="54" customWidth="1"/>
    <col min="14" max="14" width="8.33203125" style="54" customWidth="1"/>
    <col min="15" max="15" width="7.88671875" style="54" customWidth="1"/>
    <col min="16" max="16384" width="9.109375" style="54"/>
  </cols>
  <sheetData>
    <row r="1" spans="1:15" ht="18" x14ac:dyDescent="0.3">
      <c r="A1" s="289" t="s">
        <v>0</v>
      </c>
      <c r="B1" s="287" t="s">
        <v>1</v>
      </c>
      <c r="C1" s="287" t="s">
        <v>2</v>
      </c>
      <c r="D1" s="287" t="s">
        <v>3</v>
      </c>
      <c r="E1" s="287"/>
      <c r="F1" s="287"/>
      <c r="G1" s="287" t="s">
        <v>4</v>
      </c>
      <c r="H1" s="287" t="s">
        <v>5</v>
      </c>
      <c r="I1" s="287"/>
      <c r="J1" s="287"/>
      <c r="K1" s="287"/>
      <c r="L1" s="287" t="s">
        <v>6</v>
      </c>
      <c r="M1" s="287"/>
      <c r="N1" s="287"/>
      <c r="O1" s="288"/>
    </row>
    <row r="2" spans="1:15" ht="61.5" customHeight="1" thickBot="1" x14ac:dyDescent="0.35">
      <c r="A2" s="290"/>
      <c r="B2" s="291"/>
      <c r="C2" s="291"/>
      <c r="D2" s="203" t="s">
        <v>7</v>
      </c>
      <c r="E2" s="203" t="s">
        <v>8</v>
      </c>
      <c r="F2" s="203" t="s">
        <v>9</v>
      </c>
      <c r="G2" s="291"/>
      <c r="H2" s="203" t="s">
        <v>42</v>
      </c>
      <c r="I2" s="203" t="s">
        <v>10</v>
      </c>
      <c r="J2" s="203" t="s">
        <v>11</v>
      </c>
      <c r="K2" s="203" t="s">
        <v>12</v>
      </c>
      <c r="L2" s="203" t="s">
        <v>13</v>
      </c>
      <c r="M2" s="203" t="s">
        <v>14</v>
      </c>
      <c r="N2" s="203" t="s">
        <v>15</v>
      </c>
      <c r="O2" s="204" t="s">
        <v>16</v>
      </c>
    </row>
    <row r="3" spans="1:15" ht="18" thickBot="1" x14ac:dyDescent="0.35">
      <c r="A3" s="259" t="s">
        <v>60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1"/>
    </row>
    <row r="4" spans="1:15" ht="18" x14ac:dyDescent="0.35">
      <c r="A4" s="284" t="s">
        <v>33</v>
      </c>
      <c r="B4" s="285"/>
      <c r="C4" s="285"/>
      <c r="D4" s="285"/>
      <c r="E4" s="285"/>
      <c r="F4" s="286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61.5" customHeight="1" x14ac:dyDescent="0.3">
      <c r="A5" s="103">
        <v>181</v>
      </c>
      <c r="B5" s="206" t="s">
        <v>164</v>
      </c>
      <c r="C5" s="103">
        <v>220</v>
      </c>
      <c r="D5" s="101">
        <v>6.1</v>
      </c>
      <c r="E5" s="101">
        <v>10.7</v>
      </c>
      <c r="F5" s="101">
        <v>42.3</v>
      </c>
      <c r="G5" s="101">
        <v>291</v>
      </c>
      <c r="H5" s="101">
        <v>0.08</v>
      </c>
      <c r="I5" s="101">
        <v>1.1000000000000001</v>
      </c>
      <c r="J5" s="101">
        <v>58</v>
      </c>
      <c r="K5" s="101">
        <v>0.5</v>
      </c>
      <c r="L5" s="101">
        <v>134</v>
      </c>
      <c r="M5" s="101">
        <v>118</v>
      </c>
      <c r="N5" s="101">
        <v>20.3</v>
      </c>
      <c r="O5" s="101">
        <v>0.5</v>
      </c>
    </row>
    <row r="6" spans="1:15" ht="54" x14ac:dyDescent="0.3">
      <c r="A6" s="103">
        <v>379</v>
      </c>
      <c r="B6" s="206" t="s">
        <v>36</v>
      </c>
      <c r="C6" s="103">
        <v>200</v>
      </c>
      <c r="D6" s="101">
        <v>3.1</v>
      </c>
      <c r="E6" s="101">
        <v>2.7</v>
      </c>
      <c r="F6" s="101">
        <v>15.9</v>
      </c>
      <c r="G6" s="101">
        <v>100</v>
      </c>
      <c r="H6" s="207">
        <v>0.04</v>
      </c>
      <c r="I6" s="101">
        <v>1.3</v>
      </c>
      <c r="J6" s="101">
        <v>20</v>
      </c>
      <c r="K6" s="101">
        <v>0</v>
      </c>
      <c r="L6" s="101">
        <v>125.7</v>
      </c>
      <c r="M6" s="101">
        <v>90</v>
      </c>
      <c r="N6" s="101">
        <v>14</v>
      </c>
      <c r="O6" s="101">
        <v>0.1</v>
      </c>
    </row>
    <row r="7" spans="1:15" ht="26.25" customHeight="1" x14ac:dyDescent="0.3">
      <c r="A7" s="126"/>
      <c r="B7" s="92" t="s">
        <v>130</v>
      </c>
      <c r="C7" s="199">
        <v>60</v>
      </c>
      <c r="D7" s="101">
        <v>4</v>
      </c>
      <c r="E7" s="101">
        <v>0.7</v>
      </c>
      <c r="F7" s="101">
        <v>20</v>
      </c>
      <c r="G7" s="101">
        <v>104</v>
      </c>
      <c r="H7" s="101">
        <v>0.1</v>
      </c>
      <c r="I7" s="101">
        <v>0</v>
      </c>
      <c r="J7" s="101">
        <v>0</v>
      </c>
      <c r="K7" s="101">
        <v>0.8</v>
      </c>
      <c r="L7" s="101">
        <v>21</v>
      </c>
      <c r="M7" s="101">
        <v>95</v>
      </c>
      <c r="N7" s="101">
        <v>28</v>
      </c>
      <c r="O7" s="101">
        <v>2.2999999999999998</v>
      </c>
    </row>
    <row r="8" spans="1:15" ht="45.75" customHeight="1" x14ac:dyDescent="0.3">
      <c r="A8" s="199">
        <v>14</v>
      </c>
      <c r="B8" s="92" t="s">
        <v>21</v>
      </c>
      <c r="C8" s="199">
        <v>10</v>
      </c>
      <c r="D8" s="101">
        <v>0.08</v>
      </c>
      <c r="E8" s="101">
        <v>7.25</v>
      </c>
      <c r="F8" s="101">
        <v>0.13</v>
      </c>
      <c r="G8" s="101">
        <v>66</v>
      </c>
      <c r="H8" s="101">
        <v>0</v>
      </c>
      <c r="I8" s="101">
        <v>0</v>
      </c>
      <c r="J8" s="101">
        <v>40</v>
      </c>
      <c r="K8" s="101">
        <v>0.11</v>
      </c>
      <c r="L8" s="101">
        <v>2.4</v>
      </c>
      <c r="M8" s="101">
        <v>3</v>
      </c>
      <c r="N8" s="101">
        <v>0</v>
      </c>
      <c r="O8" s="101">
        <v>0.02</v>
      </c>
    </row>
    <row r="9" spans="1:15" ht="19.5" customHeight="1" x14ac:dyDescent="0.3">
      <c r="A9" s="103">
        <v>209</v>
      </c>
      <c r="B9" s="144" t="s">
        <v>109</v>
      </c>
      <c r="C9" s="103">
        <v>1</v>
      </c>
      <c r="D9" s="101">
        <v>5</v>
      </c>
      <c r="E9" s="101">
        <v>4.5999999999999996</v>
      </c>
      <c r="F9" s="101">
        <v>0.3</v>
      </c>
      <c r="G9" s="101">
        <v>63</v>
      </c>
      <c r="H9" s="101">
        <v>0.03</v>
      </c>
      <c r="I9" s="101">
        <v>0</v>
      </c>
      <c r="J9" s="101">
        <v>100</v>
      </c>
      <c r="K9" s="101">
        <v>0.2</v>
      </c>
      <c r="L9" s="101">
        <v>22</v>
      </c>
      <c r="M9" s="101">
        <v>76.8</v>
      </c>
      <c r="N9" s="101">
        <v>4.8</v>
      </c>
      <c r="O9" s="101">
        <v>1</v>
      </c>
    </row>
    <row r="10" spans="1:15" ht="18" customHeight="1" x14ac:dyDescent="0.35">
      <c r="A10" s="208"/>
      <c r="B10" s="208"/>
      <c r="C10" s="208"/>
      <c r="D10" s="52">
        <f t="shared" ref="D10:O10" si="0">SUM(D5:D9)</f>
        <v>18.28</v>
      </c>
      <c r="E10" s="52">
        <f t="shared" si="0"/>
        <v>25.949999999999996</v>
      </c>
      <c r="F10" s="52">
        <f t="shared" si="0"/>
        <v>78.629999999999981</v>
      </c>
      <c r="G10" s="52">
        <f t="shared" si="0"/>
        <v>624</v>
      </c>
      <c r="H10" s="52">
        <f t="shared" si="0"/>
        <v>0.25</v>
      </c>
      <c r="I10" s="52">
        <f t="shared" si="0"/>
        <v>2.4000000000000004</v>
      </c>
      <c r="J10" s="52">
        <f t="shared" si="0"/>
        <v>218</v>
      </c>
      <c r="K10" s="52">
        <f t="shared" si="0"/>
        <v>1.61</v>
      </c>
      <c r="L10" s="52">
        <f t="shared" si="0"/>
        <v>305.09999999999997</v>
      </c>
      <c r="M10" s="52">
        <f t="shared" si="0"/>
        <v>382.8</v>
      </c>
      <c r="N10" s="52">
        <f t="shared" si="0"/>
        <v>67.099999999999994</v>
      </c>
      <c r="O10" s="52">
        <f t="shared" si="0"/>
        <v>3.92</v>
      </c>
    </row>
    <row r="11" spans="1:15" ht="21.75" customHeight="1" x14ac:dyDescent="0.35">
      <c r="A11" s="283" t="s">
        <v>45</v>
      </c>
      <c r="B11" s="283"/>
      <c r="C11" s="283"/>
      <c r="D11" s="283"/>
      <c r="E11" s="283"/>
      <c r="F11" s="283"/>
      <c r="G11" s="283"/>
      <c r="H11" s="13"/>
      <c r="I11" s="13"/>
      <c r="J11" s="13"/>
      <c r="K11" s="13"/>
      <c r="L11" s="13"/>
      <c r="M11" s="13"/>
      <c r="N11" s="13"/>
      <c r="O11" s="13"/>
    </row>
    <row r="12" spans="1:15" ht="23.25" customHeight="1" x14ac:dyDescent="0.3">
      <c r="A12" s="126">
        <v>338</v>
      </c>
      <c r="B12" s="104" t="s">
        <v>193</v>
      </c>
      <c r="C12" s="199">
        <v>200</v>
      </c>
      <c r="D12" s="199">
        <v>0.8</v>
      </c>
      <c r="E12" s="199">
        <v>0.8</v>
      </c>
      <c r="F12" s="199">
        <v>19.600000000000001</v>
      </c>
      <c r="G12" s="199">
        <v>94</v>
      </c>
      <c r="H12" s="199">
        <v>0.06</v>
      </c>
      <c r="I12" s="199">
        <v>20</v>
      </c>
      <c r="J12" s="199">
        <v>0</v>
      </c>
      <c r="K12" s="199">
        <v>0.4</v>
      </c>
      <c r="L12" s="199">
        <v>32</v>
      </c>
      <c r="M12" s="199">
        <v>22</v>
      </c>
      <c r="N12" s="199">
        <v>18</v>
      </c>
      <c r="O12" s="199">
        <v>4.4000000000000004</v>
      </c>
    </row>
    <row r="13" spans="1:15" ht="21.75" customHeight="1" x14ac:dyDescent="0.35">
      <c r="A13" s="208"/>
      <c r="B13" s="208"/>
      <c r="C13" s="208"/>
      <c r="D13" s="51">
        <f t="shared" ref="D13:O13" si="1">SUM(D12)</f>
        <v>0.8</v>
      </c>
      <c r="E13" s="51">
        <f t="shared" si="1"/>
        <v>0.8</v>
      </c>
      <c r="F13" s="51">
        <f t="shared" si="1"/>
        <v>19.600000000000001</v>
      </c>
      <c r="G13" s="51">
        <f t="shared" si="1"/>
        <v>94</v>
      </c>
      <c r="H13" s="51">
        <f t="shared" si="1"/>
        <v>0.06</v>
      </c>
      <c r="I13" s="51">
        <f t="shared" si="1"/>
        <v>20</v>
      </c>
      <c r="J13" s="51">
        <f t="shared" si="1"/>
        <v>0</v>
      </c>
      <c r="K13" s="51">
        <f t="shared" si="1"/>
        <v>0.4</v>
      </c>
      <c r="L13" s="51">
        <f t="shared" si="1"/>
        <v>32</v>
      </c>
      <c r="M13" s="51">
        <f t="shared" si="1"/>
        <v>22</v>
      </c>
      <c r="N13" s="51">
        <f t="shared" si="1"/>
        <v>18</v>
      </c>
      <c r="O13" s="51">
        <f t="shared" si="1"/>
        <v>4.4000000000000004</v>
      </c>
    </row>
    <row r="14" spans="1:15" ht="27" customHeight="1" x14ac:dyDescent="0.35">
      <c r="A14" s="283" t="s">
        <v>34</v>
      </c>
      <c r="B14" s="283"/>
      <c r="C14" s="283"/>
      <c r="D14" s="283"/>
      <c r="E14" s="283"/>
      <c r="F14" s="283"/>
      <c r="G14" s="283"/>
      <c r="H14" s="13"/>
      <c r="I14" s="13"/>
      <c r="J14" s="13"/>
      <c r="K14" s="13"/>
      <c r="L14" s="13"/>
      <c r="M14" s="13"/>
      <c r="N14" s="13"/>
      <c r="O14" s="13"/>
    </row>
    <row r="15" spans="1:15" ht="58.5" customHeight="1" x14ac:dyDescent="0.3">
      <c r="A15" s="103">
        <v>68</v>
      </c>
      <c r="B15" s="206" t="s">
        <v>165</v>
      </c>
      <c r="C15" s="103">
        <v>100</v>
      </c>
      <c r="D15" s="101">
        <v>1.7</v>
      </c>
      <c r="E15" s="101">
        <v>7.1</v>
      </c>
      <c r="F15" s="101">
        <v>6</v>
      </c>
      <c r="G15" s="101">
        <v>95</v>
      </c>
      <c r="H15" s="101">
        <v>0.06</v>
      </c>
      <c r="I15" s="101">
        <v>8.8000000000000007</v>
      </c>
      <c r="J15" s="101">
        <v>0</v>
      </c>
      <c r="K15" s="101">
        <v>3.25</v>
      </c>
      <c r="L15" s="101">
        <v>41.2</v>
      </c>
      <c r="M15" s="101">
        <v>43.4</v>
      </c>
      <c r="N15" s="101">
        <v>21.4</v>
      </c>
      <c r="O15" s="101">
        <v>0.9</v>
      </c>
    </row>
    <row r="16" spans="1:15" ht="83.25" customHeight="1" x14ac:dyDescent="0.3">
      <c r="A16" s="209">
        <v>82</v>
      </c>
      <c r="B16" s="210" t="s">
        <v>166</v>
      </c>
      <c r="C16" s="209" t="s">
        <v>147</v>
      </c>
      <c r="D16" s="93">
        <v>1.8</v>
      </c>
      <c r="E16" s="93">
        <v>4.9000000000000004</v>
      </c>
      <c r="F16" s="93">
        <v>10.93</v>
      </c>
      <c r="G16" s="93">
        <v>104</v>
      </c>
      <c r="H16" s="93">
        <v>0.08</v>
      </c>
      <c r="I16" s="93">
        <v>10.6</v>
      </c>
      <c r="J16" s="93">
        <v>0</v>
      </c>
      <c r="K16" s="93">
        <v>0</v>
      </c>
      <c r="L16" s="93">
        <v>49.7</v>
      </c>
      <c r="M16" s="93">
        <v>54.6</v>
      </c>
      <c r="N16" s="93">
        <v>25.8</v>
      </c>
      <c r="O16" s="93">
        <v>1.1000000000000001</v>
      </c>
    </row>
    <row r="17" spans="1:15" ht="36.75" customHeight="1" x14ac:dyDescent="0.3">
      <c r="A17" s="103">
        <v>278</v>
      </c>
      <c r="B17" s="211" t="s">
        <v>150</v>
      </c>
      <c r="C17" s="103">
        <v>110</v>
      </c>
      <c r="D17" s="101">
        <v>8.1</v>
      </c>
      <c r="E17" s="101">
        <v>9</v>
      </c>
      <c r="F17" s="101">
        <v>10.7</v>
      </c>
      <c r="G17" s="101">
        <v>157</v>
      </c>
      <c r="H17" s="207">
        <v>0.06</v>
      </c>
      <c r="I17" s="101">
        <v>0.7</v>
      </c>
      <c r="J17" s="101">
        <v>35.700000000000003</v>
      </c>
      <c r="K17" s="101">
        <v>0.5</v>
      </c>
      <c r="L17" s="101">
        <v>40.200000000000003</v>
      </c>
      <c r="M17" s="101">
        <v>97.9</v>
      </c>
      <c r="N17" s="101">
        <v>19.8</v>
      </c>
      <c r="O17" s="101">
        <v>0.8</v>
      </c>
    </row>
    <row r="18" spans="1:15" ht="29.25" customHeight="1" x14ac:dyDescent="0.3">
      <c r="A18" s="212">
        <v>171</v>
      </c>
      <c r="B18" s="213" t="s">
        <v>200</v>
      </c>
      <c r="C18" s="212">
        <v>100</v>
      </c>
      <c r="D18" s="114">
        <v>4.2</v>
      </c>
      <c r="E18" s="114">
        <v>5.6</v>
      </c>
      <c r="F18" s="114">
        <v>25</v>
      </c>
      <c r="G18" s="114">
        <v>167</v>
      </c>
      <c r="H18" s="114">
        <v>0.11</v>
      </c>
      <c r="I18" s="114">
        <v>0</v>
      </c>
      <c r="J18" s="114">
        <v>25</v>
      </c>
      <c r="K18" s="114">
        <v>0.1</v>
      </c>
      <c r="L18" s="114">
        <v>17.7</v>
      </c>
      <c r="M18" s="114">
        <v>87</v>
      </c>
      <c r="N18" s="114">
        <v>31</v>
      </c>
      <c r="O18" s="114">
        <v>1</v>
      </c>
    </row>
    <row r="19" spans="1:15" ht="21" customHeight="1" x14ac:dyDescent="0.3">
      <c r="A19" s="103">
        <v>389</v>
      </c>
      <c r="B19" s="211" t="s">
        <v>102</v>
      </c>
      <c r="C19" s="103">
        <v>200</v>
      </c>
      <c r="D19" s="101">
        <v>1</v>
      </c>
      <c r="E19" s="101">
        <v>0</v>
      </c>
      <c r="F19" s="101">
        <v>20</v>
      </c>
      <c r="G19" s="101">
        <v>84</v>
      </c>
      <c r="H19" s="101">
        <v>0.02</v>
      </c>
      <c r="I19" s="101">
        <v>4</v>
      </c>
      <c r="J19" s="101">
        <v>0</v>
      </c>
      <c r="K19" s="101">
        <v>0.2</v>
      </c>
      <c r="L19" s="101">
        <v>14</v>
      </c>
      <c r="M19" s="101">
        <v>14</v>
      </c>
      <c r="N19" s="101">
        <v>8</v>
      </c>
      <c r="O19" s="101">
        <v>2.8</v>
      </c>
    </row>
    <row r="20" spans="1:15" ht="21.75" customHeight="1" x14ac:dyDescent="0.3">
      <c r="A20" s="199"/>
      <c r="B20" s="92" t="s">
        <v>141</v>
      </c>
      <c r="C20" s="199">
        <v>50</v>
      </c>
      <c r="D20" s="101">
        <v>3.3</v>
      </c>
      <c r="E20" s="101">
        <v>0.6</v>
      </c>
      <c r="F20" s="101">
        <v>16.7</v>
      </c>
      <c r="G20" s="101">
        <v>87</v>
      </c>
      <c r="H20" s="101">
        <v>0.09</v>
      </c>
      <c r="I20" s="101">
        <v>0</v>
      </c>
      <c r="J20" s="101">
        <v>0</v>
      </c>
      <c r="K20" s="101">
        <v>0.7</v>
      </c>
      <c r="L20" s="101">
        <v>18</v>
      </c>
      <c r="M20" s="101">
        <v>79</v>
      </c>
      <c r="N20" s="101">
        <v>24</v>
      </c>
      <c r="O20" s="101">
        <v>2</v>
      </c>
    </row>
    <row r="21" spans="1:15" ht="21.75" customHeight="1" x14ac:dyDescent="0.3">
      <c r="A21" s="199"/>
      <c r="B21" s="92" t="s">
        <v>22</v>
      </c>
      <c r="C21" s="199">
        <v>40</v>
      </c>
      <c r="D21" s="101">
        <v>3.4</v>
      </c>
      <c r="E21" s="101">
        <v>0.5</v>
      </c>
      <c r="F21" s="101">
        <v>16</v>
      </c>
      <c r="G21" s="101">
        <v>80</v>
      </c>
      <c r="H21" s="101">
        <v>7.0000000000000007E-2</v>
      </c>
      <c r="I21" s="101">
        <v>0</v>
      </c>
      <c r="J21" s="101">
        <v>0</v>
      </c>
      <c r="K21" s="101">
        <v>0.5</v>
      </c>
      <c r="L21" s="101">
        <v>19</v>
      </c>
      <c r="M21" s="101">
        <v>62.8</v>
      </c>
      <c r="N21" s="101">
        <v>20</v>
      </c>
      <c r="O21" s="101">
        <v>1.5</v>
      </c>
    </row>
    <row r="22" spans="1:15" ht="18" x14ac:dyDescent="0.35">
      <c r="A22" s="208"/>
      <c r="B22" s="208"/>
      <c r="C22" s="208"/>
      <c r="D22" s="52">
        <f t="shared" ref="D22:O22" si="2">SUM(D15:D21)</f>
        <v>23.5</v>
      </c>
      <c r="E22" s="52">
        <f t="shared" si="2"/>
        <v>27.700000000000003</v>
      </c>
      <c r="F22" s="52">
        <f t="shared" si="2"/>
        <v>105.33</v>
      </c>
      <c r="G22" s="52">
        <f t="shared" si="2"/>
        <v>774</v>
      </c>
      <c r="H22" s="52">
        <f t="shared" si="2"/>
        <v>0.49000000000000005</v>
      </c>
      <c r="I22" s="52">
        <f t="shared" si="2"/>
        <v>24.099999999999998</v>
      </c>
      <c r="J22" s="52">
        <f t="shared" si="2"/>
        <v>60.7</v>
      </c>
      <c r="K22" s="52">
        <f t="shared" si="2"/>
        <v>5.25</v>
      </c>
      <c r="L22" s="52">
        <f t="shared" si="2"/>
        <v>199.8</v>
      </c>
      <c r="M22" s="52">
        <f t="shared" si="2"/>
        <v>438.7</v>
      </c>
      <c r="N22" s="52">
        <f t="shared" si="2"/>
        <v>150</v>
      </c>
      <c r="O22" s="52">
        <f t="shared" si="2"/>
        <v>10.1</v>
      </c>
    </row>
    <row r="23" spans="1:15" ht="18.75" customHeight="1" x14ac:dyDescent="0.35">
      <c r="A23" s="283" t="s">
        <v>27</v>
      </c>
      <c r="B23" s="283"/>
      <c r="C23" s="283"/>
      <c r="D23" s="283"/>
      <c r="E23" s="283"/>
      <c r="F23" s="283"/>
      <c r="G23" s="283"/>
      <c r="H23" s="13"/>
      <c r="I23" s="13"/>
      <c r="J23" s="13"/>
      <c r="K23" s="13"/>
      <c r="L23" s="13"/>
      <c r="M23" s="13"/>
      <c r="N23" s="13"/>
      <c r="O23" s="13"/>
    </row>
    <row r="24" spans="1:15" ht="60.75" customHeight="1" x14ac:dyDescent="0.3">
      <c r="A24" s="199">
        <v>21</v>
      </c>
      <c r="B24" s="92" t="s">
        <v>149</v>
      </c>
      <c r="C24" s="199">
        <v>100</v>
      </c>
      <c r="D24" s="101">
        <v>0.8</v>
      </c>
      <c r="E24" s="101">
        <v>5</v>
      </c>
      <c r="F24" s="101">
        <v>2.5</v>
      </c>
      <c r="G24" s="101">
        <v>59</v>
      </c>
      <c r="H24" s="101">
        <v>0.1</v>
      </c>
      <c r="I24" s="101">
        <v>4.0999999999999996</v>
      </c>
      <c r="J24" s="101">
        <v>0</v>
      </c>
      <c r="K24" s="101">
        <v>0.3</v>
      </c>
      <c r="L24" s="101">
        <v>23.7</v>
      </c>
      <c r="M24" s="101">
        <v>23</v>
      </c>
      <c r="N24" s="101">
        <v>13.3</v>
      </c>
      <c r="O24" s="101">
        <v>0.6</v>
      </c>
    </row>
    <row r="25" spans="1:15" ht="44.25" customHeight="1" x14ac:dyDescent="0.3">
      <c r="A25" s="212">
        <v>292</v>
      </c>
      <c r="B25" s="214" t="s">
        <v>134</v>
      </c>
      <c r="C25" s="212">
        <v>240</v>
      </c>
      <c r="D25" s="114">
        <v>21.8</v>
      </c>
      <c r="E25" s="114">
        <v>18.8</v>
      </c>
      <c r="F25" s="114">
        <v>20.64</v>
      </c>
      <c r="G25" s="114">
        <v>339.2</v>
      </c>
      <c r="H25" s="114">
        <v>0.21</v>
      </c>
      <c r="I25" s="114">
        <v>13.89</v>
      </c>
      <c r="J25" s="114">
        <v>75</v>
      </c>
      <c r="K25" s="114">
        <v>1.82</v>
      </c>
      <c r="L25" s="114">
        <v>122</v>
      </c>
      <c r="M25" s="114">
        <v>294</v>
      </c>
      <c r="N25" s="114">
        <v>66.92</v>
      </c>
      <c r="O25" s="114">
        <v>5.23</v>
      </c>
    </row>
    <row r="26" spans="1:15" ht="24" customHeight="1" x14ac:dyDescent="0.3">
      <c r="A26" s="103">
        <v>376</v>
      </c>
      <c r="B26" s="211" t="s">
        <v>20</v>
      </c>
      <c r="C26" s="103" t="s">
        <v>19</v>
      </c>
      <c r="D26" s="101">
        <v>7.0000000000000007E-2</v>
      </c>
      <c r="E26" s="101">
        <v>0.02</v>
      </c>
      <c r="F26" s="101">
        <v>15</v>
      </c>
      <c r="G26" s="101">
        <v>60</v>
      </c>
      <c r="H26" s="101">
        <v>0</v>
      </c>
      <c r="I26" s="101">
        <v>0.03</v>
      </c>
      <c r="J26" s="101">
        <v>0</v>
      </c>
      <c r="K26" s="101">
        <v>0</v>
      </c>
      <c r="L26" s="101">
        <v>11.1</v>
      </c>
      <c r="M26" s="101">
        <v>2.8</v>
      </c>
      <c r="N26" s="101">
        <v>1.4</v>
      </c>
      <c r="O26" s="101">
        <v>0.2</v>
      </c>
    </row>
    <row r="27" spans="1:15" ht="21.75" customHeight="1" x14ac:dyDescent="0.3">
      <c r="A27" s="199"/>
      <c r="B27" s="92" t="s">
        <v>141</v>
      </c>
      <c r="C27" s="199">
        <v>40</v>
      </c>
      <c r="D27" s="101">
        <v>2.6</v>
      </c>
      <c r="E27" s="101">
        <v>0.5</v>
      </c>
      <c r="F27" s="101">
        <v>13.3</v>
      </c>
      <c r="G27" s="101">
        <v>70</v>
      </c>
      <c r="H27" s="101">
        <v>7.0000000000000007E-2</v>
      </c>
      <c r="I27" s="101">
        <v>0</v>
      </c>
      <c r="J27" s="101">
        <v>0</v>
      </c>
      <c r="K27" s="101">
        <v>0.56000000000000005</v>
      </c>
      <c r="L27" s="101">
        <v>14</v>
      </c>
      <c r="M27" s="101">
        <v>63</v>
      </c>
      <c r="N27" s="101">
        <v>18.8</v>
      </c>
      <c r="O27" s="101">
        <v>1.5</v>
      </c>
    </row>
    <row r="28" spans="1:15" ht="24" customHeight="1" x14ac:dyDescent="0.3">
      <c r="A28" s="199"/>
      <c r="B28" s="92" t="s">
        <v>22</v>
      </c>
      <c r="C28" s="199">
        <v>40</v>
      </c>
      <c r="D28" s="101">
        <v>3.4</v>
      </c>
      <c r="E28" s="101">
        <v>0.5</v>
      </c>
      <c r="F28" s="101">
        <v>16</v>
      </c>
      <c r="G28" s="101">
        <v>80</v>
      </c>
      <c r="H28" s="101">
        <v>7.0000000000000007E-2</v>
      </c>
      <c r="I28" s="101">
        <v>0</v>
      </c>
      <c r="J28" s="101">
        <v>0</v>
      </c>
      <c r="K28" s="101">
        <v>0.56000000000000005</v>
      </c>
      <c r="L28" s="101">
        <v>19</v>
      </c>
      <c r="M28" s="101">
        <v>63</v>
      </c>
      <c r="N28" s="101">
        <v>19.600000000000001</v>
      </c>
      <c r="O28" s="101">
        <v>1.5</v>
      </c>
    </row>
    <row r="29" spans="1:15" ht="18" x14ac:dyDescent="0.35">
      <c r="A29" s="208"/>
      <c r="B29" s="208"/>
      <c r="C29" s="208"/>
      <c r="D29" s="52">
        <f>D24+D25+D26+D27+D28</f>
        <v>28.67</v>
      </c>
      <c r="E29" s="52">
        <f t="shared" ref="E29:O29" si="3">E24+E25+E26+E27+E28</f>
        <v>24.82</v>
      </c>
      <c r="F29" s="52">
        <f t="shared" si="3"/>
        <v>67.44</v>
      </c>
      <c r="G29" s="52">
        <f t="shared" si="3"/>
        <v>608.20000000000005</v>
      </c>
      <c r="H29" s="52">
        <f t="shared" si="3"/>
        <v>0.45</v>
      </c>
      <c r="I29" s="52">
        <f t="shared" si="3"/>
        <v>18.020000000000003</v>
      </c>
      <c r="J29" s="52">
        <f t="shared" si="3"/>
        <v>75</v>
      </c>
      <c r="K29" s="52">
        <f t="shared" si="3"/>
        <v>3.24</v>
      </c>
      <c r="L29" s="52">
        <f t="shared" si="3"/>
        <v>189.79999999999998</v>
      </c>
      <c r="M29" s="52">
        <f t="shared" si="3"/>
        <v>445.8</v>
      </c>
      <c r="N29" s="52">
        <f t="shared" si="3"/>
        <v>120.02000000000001</v>
      </c>
      <c r="O29" s="52">
        <f t="shared" si="3"/>
        <v>9.0300000000000011</v>
      </c>
    </row>
    <row r="30" spans="1:15" ht="18" x14ac:dyDescent="0.35">
      <c r="A30" s="283" t="s">
        <v>32</v>
      </c>
      <c r="B30" s="283"/>
      <c r="C30" s="283"/>
      <c r="D30" s="283"/>
      <c r="E30" s="283"/>
      <c r="F30" s="283"/>
      <c r="G30" s="283"/>
      <c r="H30" s="13"/>
      <c r="I30" s="13"/>
      <c r="J30" s="13"/>
      <c r="K30" s="13"/>
      <c r="L30" s="13"/>
      <c r="M30" s="13"/>
      <c r="N30" s="13"/>
      <c r="O30" s="13"/>
    </row>
    <row r="31" spans="1:15" ht="66" customHeight="1" x14ac:dyDescent="0.3">
      <c r="A31" s="103">
        <v>223</v>
      </c>
      <c r="B31" s="211" t="s">
        <v>201</v>
      </c>
      <c r="C31" s="103">
        <v>70</v>
      </c>
      <c r="D31" s="101">
        <v>10.23</v>
      </c>
      <c r="E31" s="101">
        <v>7.7</v>
      </c>
      <c r="F31" s="101">
        <v>19.600000000000001</v>
      </c>
      <c r="G31" s="101">
        <v>189</v>
      </c>
      <c r="H31" s="101">
        <v>0.04</v>
      </c>
      <c r="I31" s="101">
        <v>0.3</v>
      </c>
      <c r="J31" s="101">
        <v>45.5</v>
      </c>
      <c r="K31" s="101">
        <v>0.3</v>
      </c>
      <c r="L31" s="101">
        <v>136</v>
      </c>
      <c r="M31" s="101">
        <v>150</v>
      </c>
      <c r="N31" s="101">
        <v>18.5</v>
      </c>
      <c r="O31" s="101">
        <v>0.4</v>
      </c>
    </row>
    <row r="32" spans="1:15" ht="25.5" customHeight="1" x14ac:dyDescent="0.3">
      <c r="A32" s="199">
        <v>349</v>
      </c>
      <c r="B32" s="102" t="s">
        <v>138</v>
      </c>
      <c r="C32" s="199">
        <v>200</v>
      </c>
      <c r="D32" s="101">
        <v>0.6</v>
      </c>
      <c r="E32" s="101">
        <v>0.08</v>
      </c>
      <c r="F32" s="101">
        <v>32</v>
      </c>
      <c r="G32" s="101">
        <v>132</v>
      </c>
      <c r="H32" s="101">
        <v>0.01</v>
      </c>
      <c r="I32" s="101">
        <v>0.6</v>
      </c>
      <c r="J32" s="101">
        <v>0</v>
      </c>
      <c r="K32" s="101">
        <v>0.4</v>
      </c>
      <c r="L32" s="101">
        <v>32</v>
      </c>
      <c r="M32" s="101">
        <v>23</v>
      </c>
      <c r="N32" s="101">
        <v>17</v>
      </c>
      <c r="O32" s="101">
        <v>0.6</v>
      </c>
    </row>
    <row r="33" spans="1:16" ht="18" x14ac:dyDescent="0.35">
      <c r="A33" s="208"/>
      <c r="B33" s="208"/>
      <c r="C33" s="208"/>
      <c r="D33" s="52">
        <f>D31+D32</f>
        <v>10.83</v>
      </c>
      <c r="E33" s="52">
        <f t="shared" ref="E33:O33" si="4">E31+E32</f>
        <v>7.78</v>
      </c>
      <c r="F33" s="52">
        <f t="shared" si="4"/>
        <v>51.6</v>
      </c>
      <c r="G33" s="52">
        <f t="shared" si="4"/>
        <v>321</v>
      </c>
      <c r="H33" s="52">
        <f t="shared" si="4"/>
        <v>0.05</v>
      </c>
      <c r="I33" s="52">
        <f t="shared" si="4"/>
        <v>0.89999999999999991</v>
      </c>
      <c r="J33" s="52">
        <f t="shared" si="4"/>
        <v>45.5</v>
      </c>
      <c r="K33" s="52">
        <f t="shared" si="4"/>
        <v>0.7</v>
      </c>
      <c r="L33" s="52">
        <f t="shared" si="4"/>
        <v>168</v>
      </c>
      <c r="M33" s="52">
        <f t="shared" si="4"/>
        <v>173</v>
      </c>
      <c r="N33" s="52">
        <f t="shared" si="4"/>
        <v>35.5</v>
      </c>
      <c r="O33" s="52">
        <f t="shared" si="4"/>
        <v>1</v>
      </c>
    </row>
    <row r="34" spans="1:16" ht="18" x14ac:dyDescent="0.35">
      <c r="A34" s="13"/>
      <c r="B34" s="13"/>
      <c r="C34" s="13"/>
      <c r="D34" s="52">
        <f t="shared" ref="D34:O34" si="5">D10+D22+D13+D29+D33</f>
        <v>82.08</v>
      </c>
      <c r="E34" s="52">
        <f t="shared" si="5"/>
        <v>87.05</v>
      </c>
      <c r="F34" s="52">
        <f t="shared" si="5"/>
        <v>322.60000000000002</v>
      </c>
      <c r="G34" s="52">
        <f t="shared" si="5"/>
        <v>2421.1999999999998</v>
      </c>
      <c r="H34" s="52">
        <f t="shared" si="5"/>
        <v>1.3</v>
      </c>
      <c r="I34" s="52">
        <f t="shared" si="5"/>
        <v>65.420000000000016</v>
      </c>
      <c r="J34" s="52">
        <f t="shared" si="5"/>
        <v>399.2</v>
      </c>
      <c r="K34" s="52">
        <f t="shared" si="5"/>
        <v>11.2</v>
      </c>
      <c r="L34" s="52">
        <f t="shared" si="5"/>
        <v>894.69999999999993</v>
      </c>
      <c r="M34" s="52">
        <f t="shared" si="5"/>
        <v>1462.3</v>
      </c>
      <c r="N34" s="52">
        <f t="shared" si="5"/>
        <v>390.62</v>
      </c>
      <c r="O34" s="52">
        <f t="shared" si="5"/>
        <v>28.450000000000003</v>
      </c>
      <c r="P34" s="73"/>
    </row>
    <row r="35" spans="1:16" ht="18" x14ac:dyDescent="0.35">
      <c r="A35" s="3"/>
      <c r="B35" s="3"/>
      <c r="C35" s="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70"/>
    </row>
    <row r="36" spans="1:16" x14ac:dyDescent="0.3">
      <c r="A36" s="55"/>
      <c r="B36" s="55"/>
      <c r="C36" s="55"/>
      <c r="D36" s="55"/>
      <c r="E36" s="55"/>
      <c r="F36" s="55"/>
      <c r="G36" s="55"/>
      <c r="H36" s="55"/>
      <c r="I36" s="72"/>
      <c r="J36" s="72"/>
      <c r="K36" s="72"/>
      <c r="L36" s="72"/>
      <c r="M36" s="72"/>
      <c r="N36" s="72"/>
      <c r="O36" s="72"/>
      <c r="P36" s="70"/>
    </row>
    <row r="37" spans="1:16" x14ac:dyDescent="0.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6" x14ac:dyDescent="0.3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6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6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6" x14ac:dyDescent="0.3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6" x14ac:dyDescent="0.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6" x14ac:dyDescent="0.3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6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6" x14ac:dyDescent="0.3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</sheetData>
  <mergeCells count="13">
    <mergeCell ref="L1:O1"/>
    <mergeCell ref="D1:F1"/>
    <mergeCell ref="H1:K1"/>
    <mergeCell ref="A1:A2"/>
    <mergeCell ref="C1:C2"/>
    <mergeCell ref="B1:B2"/>
    <mergeCell ref="G1:G2"/>
    <mergeCell ref="A30:G30"/>
    <mergeCell ref="A11:G11"/>
    <mergeCell ref="A23:G23"/>
    <mergeCell ref="A3:O3"/>
    <mergeCell ref="A14:G14"/>
    <mergeCell ref="A4:F4"/>
  </mergeCells>
  <phoneticPr fontId="9" type="noConversion"/>
  <pageMargins left="0.51" right="0.23" top="0.74803149606299213" bottom="0.74803149606299213" header="0.31496062992125984" footer="0.31496062992125984"/>
  <pageSetup paperSize="9" scale="65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20" zoomScale="84" zoomScaleNormal="84" workbookViewId="0">
      <selection sqref="A1:O36"/>
    </sheetView>
  </sheetViews>
  <sheetFormatPr defaultColWidth="9.109375" defaultRowHeight="18" x14ac:dyDescent="0.35"/>
  <cols>
    <col min="1" max="1" width="7.33203125" style="82" customWidth="1"/>
    <col min="2" max="2" width="19.5546875" style="82" customWidth="1"/>
    <col min="3" max="3" width="9" style="82" customWidth="1"/>
    <col min="4" max="4" width="10.33203125" style="82" customWidth="1"/>
    <col min="5" max="5" width="8.44140625" style="82" customWidth="1"/>
    <col min="6" max="6" width="8.88671875" style="82" customWidth="1"/>
    <col min="7" max="7" width="10.5546875" style="82" customWidth="1"/>
    <col min="8" max="8" width="7.109375" style="82" bestFit="1" customWidth="1"/>
    <col min="9" max="9" width="8.44140625" style="82" customWidth="1"/>
    <col min="10" max="10" width="8.88671875" style="82" bestFit="1" customWidth="1"/>
    <col min="11" max="11" width="7" style="82" customWidth="1"/>
    <col min="12" max="12" width="9.88671875" style="82" customWidth="1"/>
    <col min="13" max="13" width="10" style="82" bestFit="1" customWidth="1"/>
    <col min="14" max="14" width="8.88671875" style="82" customWidth="1"/>
    <col min="15" max="15" width="7.6640625" style="82" customWidth="1"/>
    <col min="16" max="16384" width="9.109375" style="82"/>
  </cols>
  <sheetData>
    <row r="1" spans="1:15" x14ac:dyDescent="0.35">
      <c r="A1" s="263" t="s">
        <v>0</v>
      </c>
      <c r="B1" s="248" t="s">
        <v>1</v>
      </c>
      <c r="C1" s="248" t="s">
        <v>2</v>
      </c>
      <c r="D1" s="248" t="s">
        <v>3</v>
      </c>
      <c r="E1" s="248"/>
      <c r="F1" s="248"/>
      <c r="G1" s="248" t="s">
        <v>4</v>
      </c>
      <c r="H1" s="248" t="s">
        <v>5</v>
      </c>
      <c r="I1" s="248"/>
      <c r="J1" s="248"/>
      <c r="K1" s="248"/>
      <c r="L1" s="248" t="s">
        <v>6</v>
      </c>
      <c r="M1" s="248"/>
      <c r="N1" s="248"/>
      <c r="O1" s="250"/>
    </row>
    <row r="2" spans="1:15" ht="55.5" customHeight="1" thickBot="1" x14ac:dyDescent="0.4">
      <c r="A2" s="257"/>
      <c r="B2" s="258"/>
      <c r="C2" s="258"/>
      <c r="D2" s="42" t="s">
        <v>7</v>
      </c>
      <c r="E2" s="42" t="s">
        <v>8</v>
      </c>
      <c r="F2" s="42" t="s">
        <v>9</v>
      </c>
      <c r="G2" s="258"/>
      <c r="H2" s="42" t="s">
        <v>42</v>
      </c>
      <c r="I2" s="42" t="s">
        <v>10</v>
      </c>
      <c r="J2" s="42" t="s">
        <v>11</v>
      </c>
      <c r="K2" s="42" t="s">
        <v>12</v>
      </c>
      <c r="L2" s="42" t="s">
        <v>13</v>
      </c>
      <c r="M2" s="42" t="s">
        <v>14</v>
      </c>
      <c r="N2" s="42" t="s">
        <v>15</v>
      </c>
      <c r="O2" s="11" t="s">
        <v>16</v>
      </c>
    </row>
    <row r="3" spans="1:15" ht="29.25" customHeight="1" thickBot="1" x14ac:dyDescent="0.4">
      <c r="A3" s="292" t="s">
        <v>208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4"/>
    </row>
    <row r="4" spans="1:15" x14ac:dyDescent="0.35">
      <c r="A4" s="262" t="s">
        <v>18</v>
      </c>
      <c r="B4" s="262"/>
      <c r="C4" s="262"/>
      <c r="D4" s="262"/>
      <c r="E4" s="262"/>
      <c r="F4" s="262"/>
      <c r="G4" s="262"/>
      <c r="H4" s="16"/>
      <c r="I4" s="16"/>
      <c r="J4" s="16"/>
      <c r="K4" s="16"/>
      <c r="L4" s="16"/>
      <c r="M4" s="16"/>
      <c r="N4" s="16"/>
      <c r="O4" s="16"/>
    </row>
    <row r="5" spans="1:15" ht="36" x14ac:dyDescent="0.35">
      <c r="A5" s="39">
        <v>210</v>
      </c>
      <c r="B5" s="122" t="s">
        <v>65</v>
      </c>
      <c r="C5" s="39">
        <v>116</v>
      </c>
      <c r="D5" s="39">
        <v>10.6</v>
      </c>
      <c r="E5" s="39">
        <v>19.2</v>
      </c>
      <c r="F5" s="39">
        <v>2</v>
      </c>
      <c r="G5" s="39">
        <v>224</v>
      </c>
      <c r="H5" s="39">
        <v>0.08</v>
      </c>
      <c r="I5" s="39">
        <v>0.2</v>
      </c>
      <c r="J5" s="39">
        <v>250</v>
      </c>
      <c r="K5" s="39">
        <v>0.6</v>
      </c>
      <c r="L5" s="39">
        <v>78</v>
      </c>
      <c r="M5" s="39">
        <v>174</v>
      </c>
      <c r="N5" s="39">
        <v>12.4</v>
      </c>
      <c r="O5" s="39">
        <v>2</v>
      </c>
    </row>
    <row r="6" spans="1:15" ht="42.75" customHeight="1" x14ac:dyDescent="0.35">
      <c r="A6" s="181">
        <v>204</v>
      </c>
      <c r="B6" s="104" t="s">
        <v>202</v>
      </c>
      <c r="C6" s="181">
        <v>125</v>
      </c>
      <c r="D6" s="181">
        <v>8.4</v>
      </c>
      <c r="E6" s="181">
        <v>9.9</v>
      </c>
      <c r="F6" s="181">
        <v>21.3</v>
      </c>
      <c r="G6" s="181">
        <v>209</v>
      </c>
      <c r="H6" s="181">
        <v>0.05</v>
      </c>
      <c r="I6" s="181">
        <v>0.1</v>
      </c>
      <c r="J6" s="181">
        <v>72</v>
      </c>
      <c r="K6" s="181">
        <v>0.6</v>
      </c>
      <c r="L6" s="181">
        <v>184</v>
      </c>
      <c r="M6" s="181">
        <v>126</v>
      </c>
      <c r="N6" s="181">
        <v>12.7</v>
      </c>
      <c r="O6" s="181">
        <v>0.7</v>
      </c>
    </row>
    <row r="7" spans="1:15" ht="39.75" customHeight="1" x14ac:dyDescent="0.35">
      <c r="A7" s="112">
        <v>379</v>
      </c>
      <c r="B7" s="122" t="s">
        <v>136</v>
      </c>
      <c r="C7" s="112">
        <v>200</v>
      </c>
      <c r="D7" s="112">
        <v>3.1</v>
      </c>
      <c r="E7" s="112">
        <v>2.7</v>
      </c>
      <c r="F7" s="112">
        <v>15.9</v>
      </c>
      <c r="G7" s="112">
        <v>100</v>
      </c>
      <c r="H7" s="112">
        <v>0.04</v>
      </c>
      <c r="I7" s="112">
        <v>0.1</v>
      </c>
      <c r="J7" s="112">
        <v>20</v>
      </c>
      <c r="K7" s="112">
        <v>0</v>
      </c>
      <c r="L7" s="112">
        <v>125</v>
      </c>
      <c r="M7" s="112">
        <v>90</v>
      </c>
      <c r="N7" s="112">
        <v>14</v>
      </c>
      <c r="O7" s="112">
        <v>0.1</v>
      </c>
    </row>
    <row r="8" spans="1:15" x14ac:dyDescent="0.35">
      <c r="A8" s="126"/>
      <c r="B8" s="92" t="s">
        <v>130</v>
      </c>
      <c r="C8" s="139">
        <v>60</v>
      </c>
      <c r="D8" s="101">
        <v>4</v>
      </c>
      <c r="E8" s="101">
        <v>0.7</v>
      </c>
      <c r="F8" s="101">
        <v>20</v>
      </c>
      <c r="G8" s="101">
        <v>104</v>
      </c>
      <c r="H8" s="101">
        <v>0.1</v>
      </c>
      <c r="I8" s="101">
        <v>0</v>
      </c>
      <c r="J8" s="101">
        <v>0</v>
      </c>
      <c r="K8" s="101">
        <v>0.8</v>
      </c>
      <c r="L8" s="101">
        <v>21</v>
      </c>
      <c r="M8" s="101">
        <v>95</v>
      </c>
      <c r="N8" s="101">
        <v>28</v>
      </c>
      <c r="O8" s="101">
        <v>2.2999999999999998</v>
      </c>
    </row>
    <row r="9" spans="1:15" ht="36" x14ac:dyDescent="0.35">
      <c r="A9" s="168">
        <v>14</v>
      </c>
      <c r="B9" s="92" t="s">
        <v>21</v>
      </c>
      <c r="C9" s="168">
        <v>10</v>
      </c>
      <c r="D9" s="101">
        <v>0.08</v>
      </c>
      <c r="E9" s="101">
        <v>7.25</v>
      </c>
      <c r="F9" s="101">
        <v>0.13</v>
      </c>
      <c r="G9" s="101">
        <v>66</v>
      </c>
      <c r="H9" s="101">
        <v>0</v>
      </c>
      <c r="I9" s="101">
        <v>0</v>
      </c>
      <c r="J9" s="101">
        <v>40</v>
      </c>
      <c r="K9" s="101">
        <v>0.11</v>
      </c>
      <c r="L9" s="101">
        <v>2.4</v>
      </c>
      <c r="M9" s="101">
        <v>3</v>
      </c>
      <c r="N9" s="101">
        <v>0</v>
      </c>
      <c r="O9" s="101">
        <v>0.02</v>
      </c>
    </row>
    <row r="10" spans="1:15" x14ac:dyDescent="0.35">
      <c r="A10" s="13"/>
      <c r="B10" s="13"/>
      <c r="C10" s="13"/>
      <c r="D10" s="25">
        <f>D5+D6+D7+D8+D9</f>
        <v>26.18</v>
      </c>
      <c r="E10" s="25">
        <f t="shared" ref="E10:O10" si="0">E5+E6+E7+E8+E9</f>
        <v>39.75</v>
      </c>
      <c r="F10" s="25">
        <f t="shared" si="0"/>
        <v>59.330000000000005</v>
      </c>
      <c r="G10" s="25">
        <f t="shared" si="0"/>
        <v>703</v>
      </c>
      <c r="H10" s="25">
        <f t="shared" si="0"/>
        <v>0.27</v>
      </c>
      <c r="I10" s="25">
        <f t="shared" si="0"/>
        <v>0.4</v>
      </c>
      <c r="J10" s="25">
        <f t="shared" si="0"/>
        <v>382</v>
      </c>
      <c r="K10" s="25">
        <f t="shared" si="0"/>
        <v>2.11</v>
      </c>
      <c r="L10" s="25">
        <f t="shared" si="0"/>
        <v>410.4</v>
      </c>
      <c r="M10" s="25">
        <f t="shared" si="0"/>
        <v>488</v>
      </c>
      <c r="N10" s="52">
        <f t="shared" si="0"/>
        <v>67.099999999999994</v>
      </c>
      <c r="O10" s="52">
        <f t="shared" si="0"/>
        <v>5.1199999999999992</v>
      </c>
    </row>
    <row r="11" spans="1:15" x14ac:dyDescent="0.35">
      <c r="A11" s="244" t="s">
        <v>45</v>
      </c>
      <c r="B11" s="244"/>
      <c r="C11" s="244"/>
      <c r="D11" s="244"/>
      <c r="E11" s="244"/>
      <c r="F11" s="244"/>
      <c r="G11" s="244"/>
      <c r="H11" s="13"/>
      <c r="I11" s="13"/>
      <c r="J11" s="13"/>
      <c r="K11" s="13"/>
      <c r="L11" s="13"/>
      <c r="M11" s="13"/>
      <c r="N11" s="13"/>
      <c r="O11" s="13"/>
    </row>
    <row r="12" spans="1:15" ht="39.75" customHeight="1" x14ac:dyDescent="0.35">
      <c r="A12" s="121">
        <v>361</v>
      </c>
      <c r="B12" s="102" t="s">
        <v>137</v>
      </c>
      <c r="C12" s="121">
        <v>200</v>
      </c>
      <c r="D12" s="101">
        <v>3.6</v>
      </c>
      <c r="E12" s="101">
        <v>2</v>
      </c>
      <c r="F12" s="101">
        <v>27.2</v>
      </c>
      <c r="G12" s="101">
        <v>160</v>
      </c>
      <c r="H12" s="101">
        <v>0.05</v>
      </c>
      <c r="I12" s="101">
        <v>1</v>
      </c>
      <c r="J12" s="101">
        <v>14</v>
      </c>
      <c r="K12" s="101">
        <v>0</v>
      </c>
      <c r="L12" s="101">
        <v>145.6</v>
      </c>
      <c r="M12" s="101">
        <v>89.6</v>
      </c>
      <c r="N12" s="101">
        <v>19.8</v>
      </c>
      <c r="O12" s="101">
        <v>0.1</v>
      </c>
    </row>
    <row r="13" spans="1:15" x14ac:dyDescent="0.35">
      <c r="A13" s="39"/>
      <c r="B13" s="45" t="s">
        <v>23</v>
      </c>
      <c r="C13" s="39">
        <v>30</v>
      </c>
      <c r="D13" s="41">
        <v>3.7</v>
      </c>
      <c r="E13" s="41">
        <v>1.2</v>
      </c>
      <c r="F13" s="41">
        <v>23</v>
      </c>
      <c r="G13" s="41">
        <v>113</v>
      </c>
      <c r="H13" s="41">
        <v>0.03</v>
      </c>
      <c r="I13" s="41">
        <v>0</v>
      </c>
      <c r="J13" s="41">
        <v>0.02</v>
      </c>
      <c r="K13" s="41">
        <v>0</v>
      </c>
      <c r="L13" s="41">
        <v>8.6999999999999993</v>
      </c>
      <c r="M13" s="41">
        <v>32</v>
      </c>
      <c r="N13" s="41">
        <v>6.6</v>
      </c>
      <c r="O13" s="41">
        <v>0.5</v>
      </c>
    </row>
    <row r="14" spans="1:15" ht="23.25" customHeight="1" x14ac:dyDescent="0.35">
      <c r="A14" s="13"/>
      <c r="B14" s="13"/>
      <c r="C14" s="13"/>
      <c r="D14" s="52">
        <f>D12+D13</f>
        <v>7.3000000000000007</v>
      </c>
      <c r="E14" s="52">
        <f t="shared" ref="E14:O14" si="1">E12+E13</f>
        <v>3.2</v>
      </c>
      <c r="F14" s="52">
        <f t="shared" si="1"/>
        <v>50.2</v>
      </c>
      <c r="G14" s="52">
        <f t="shared" si="1"/>
        <v>273</v>
      </c>
      <c r="H14" s="52">
        <f t="shared" si="1"/>
        <v>0.08</v>
      </c>
      <c r="I14" s="52">
        <f t="shared" si="1"/>
        <v>1</v>
      </c>
      <c r="J14" s="52">
        <f t="shared" si="1"/>
        <v>14.02</v>
      </c>
      <c r="K14" s="52">
        <f t="shared" si="1"/>
        <v>0</v>
      </c>
      <c r="L14" s="52">
        <f t="shared" si="1"/>
        <v>154.29999999999998</v>
      </c>
      <c r="M14" s="52">
        <f t="shared" si="1"/>
        <v>121.6</v>
      </c>
      <c r="N14" s="52">
        <f t="shared" si="1"/>
        <v>26.4</v>
      </c>
      <c r="O14" s="52">
        <f t="shared" si="1"/>
        <v>0.6</v>
      </c>
    </row>
    <row r="15" spans="1:15" ht="26.25" customHeight="1" x14ac:dyDescent="0.35">
      <c r="A15" s="244" t="s">
        <v>34</v>
      </c>
      <c r="B15" s="244"/>
      <c r="C15" s="244"/>
      <c r="D15" s="244"/>
      <c r="E15" s="244"/>
      <c r="F15" s="244"/>
      <c r="G15" s="244"/>
      <c r="H15" s="13"/>
      <c r="I15" s="13"/>
      <c r="J15" s="13"/>
      <c r="K15" s="13"/>
      <c r="L15" s="13"/>
      <c r="M15" s="13"/>
      <c r="N15" s="13"/>
      <c r="O15" s="13"/>
    </row>
    <row r="16" spans="1:15" ht="45.75" customHeight="1" x14ac:dyDescent="0.35">
      <c r="A16" s="196" t="s">
        <v>195</v>
      </c>
      <c r="B16" s="92" t="s">
        <v>194</v>
      </c>
      <c r="C16" s="196">
        <v>100</v>
      </c>
      <c r="D16" s="196">
        <v>1</v>
      </c>
      <c r="E16" s="196">
        <v>0.1</v>
      </c>
      <c r="F16" s="196">
        <v>1.9</v>
      </c>
      <c r="G16" s="196">
        <v>22</v>
      </c>
      <c r="H16" s="196">
        <v>0.06</v>
      </c>
      <c r="I16" s="196">
        <v>17.5</v>
      </c>
      <c r="J16" s="196">
        <v>0</v>
      </c>
      <c r="K16" s="196">
        <v>0.7</v>
      </c>
      <c r="L16" s="196">
        <v>14</v>
      </c>
      <c r="M16" s="196">
        <v>26</v>
      </c>
      <c r="N16" s="196">
        <v>20</v>
      </c>
      <c r="O16" s="196">
        <v>0.9</v>
      </c>
    </row>
    <row r="17" spans="1:15" ht="60.75" customHeight="1" x14ac:dyDescent="0.35">
      <c r="A17" s="15">
        <v>102</v>
      </c>
      <c r="B17" s="15" t="s">
        <v>167</v>
      </c>
      <c r="C17" s="152">
        <v>250</v>
      </c>
      <c r="D17" s="101">
        <v>5.4</v>
      </c>
      <c r="E17" s="101">
        <v>5.3</v>
      </c>
      <c r="F17" s="101">
        <v>16.5</v>
      </c>
      <c r="G17" s="101">
        <v>148</v>
      </c>
      <c r="H17" s="101">
        <v>0.12</v>
      </c>
      <c r="I17" s="101">
        <v>5.7</v>
      </c>
      <c r="J17" s="101">
        <v>0</v>
      </c>
      <c r="K17" s="101">
        <v>0</v>
      </c>
      <c r="L17" s="101">
        <v>42.5</v>
      </c>
      <c r="M17" s="101">
        <v>88</v>
      </c>
      <c r="N17" s="101">
        <v>35.5</v>
      </c>
      <c r="O17" s="101">
        <v>2</v>
      </c>
    </row>
    <row r="18" spans="1:15" ht="46.5" customHeight="1" x14ac:dyDescent="0.35">
      <c r="A18" s="152" t="s">
        <v>99</v>
      </c>
      <c r="B18" s="102" t="s">
        <v>168</v>
      </c>
      <c r="C18" s="152" t="s">
        <v>169</v>
      </c>
      <c r="D18" s="101">
        <v>17.2</v>
      </c>
      <c r="E18" s="101">
        <v>15</v>
      </c>
      <c r="F18" s="101">
        <v>3.4</v>
      </c>
      <c r="G18" s="101">
        <v>214</v>
      </c>
      <c r="H18" s="101">
        <v>0.16</v>
      </c>
      <c r="I18" s="101">
        <v>4.0999999999999996</v>
      </c>
      <c r="J18" s="101">
        <v>39.299999999999997</v>
      </c>
      <c r="K18" s="101">
        <v>0.3</v>
      </c>
      <c r="L18" s="101">
        <v>55.5</v>
      </c>
      <c r="M18" s="101">
        <v>106</v>
      </c>
      <c r="N18" s="101">
        <v>8.4</v>
      </c>
      <c r="O18" s="101">
        <v>1.2</v>
      </c>
    </row>
    <row r="19" spans="1:15" ht="41.25" customHeight="1" x14ac:dyDescent="0.35">
      <c r="A19" s="152">
        <v>126</v>
      </c>
      <c r="B19" s="92" t="s">
        <v>170</v>
      </c>
      <c r="C19" s="152">
        <v>165</v>
      </c>
      <c r="D19" s="101">
        <v>3.4</v>
      </c>
      <c r="E19" s="101">
        <v>7.7</v>
      </c>
      <c r="F19" s="101">
        <v>22.9</v>
      </c>
      <c r="G19" s="101">
        <v>183</v>
      </c>
      <c r="H19" s="101">
        <v>0.17</v>
      </c>
      <c r="I19" s="101">
        <v>23.7</v>
      </c>
      <c r="J19" s="101">
        <v>0</v>
      </c>
      <c r="K19" s="101">
        <v>3.3</v>
      </c>
      <c r="L19" s="101">
        <v>30</v>
      </c>
      <c r="M19" s="101">
        <v>101</v>
      </c>
      <c r="N19" s="101">
        <v>34.200000000000003</v>
      </c>
      <c r="O19" s="101">
        <v>1.4</v>
      </c>
    </row>
    <row r="20" spans="1:15" x14ac:dyDescent="0.35">
      <c r="A20" s="38">
        <v>389</v>
      </c>
      <c r="B20" s="20" t="s">
        <v>108</v>
      </c>
      <c r="C20" s="39">
        <v>200</v>
      </c>
      <c r="D20" s="41">
        <v>1</v>
      </c>
      <c r="E20" s="41">
        <v>0</v>
      </c>
      <c r="F20" s="41">
        <v>20</v>
      </c>
      <c r="G20" s="41">
        <v>84</v>
      </c>
      <c r="H20" s="41">
        <v>0.04</v>
      </c>
      <c r="I20" s="41">
        <v>4</v>
      </c>
      <c r="J20" s="41">
        <v>0</v>
      </c>
      <c r="K20" s="41">
        <v>0.2</v>
      </c>
      <c r="L20" s="41">
        <v>14</v>
      </c>
      <c r="M20" s="41">
        <v>14</v>
      </c>
      <c r="N20" s="41">
        <v>8</v>
      </c>
      <c r="O20" s="41">
        <v>2.8</v>
      </c>
    </row>
    <row r="21" spans="1:15" x14ac:dyDescent="0.35">
      <c r="A21" s="166"/>
      <c r="B21" s="128" t="s">
        <v>141</v>
      </c>
      <c r="C21" s="166">
        <v>50</v>
      </c>
      <c r="D21" s="150">
        <v>3.3</v>
      </c>
      <c r="E21" s="150">
        <v>0.6</v>
      </c>
      <c r="F21" s="150">
        <v>16.7</v>
      </c>
      <c r="G21" s="150">
        <v>87</v>
      </c>
      <c r="H21" s="150">
        <v>0.09</v>
      </c>
      <c r="I21" s="150">
        <v>0</v>
      </c>
      <c r="J21" s="150">
        <v>0</v>
      </c>
      <c r="K21" s="150">
        <v>0.7</v>
      </c>
      <c r="L21" s="150">
        <v>18</v>
      </c>
      <c r="M21" s="150">
        <v>79</v>
      </c>
      <c r="N21" s="150">
        <v>24</v>
      </c>
      <c r="O21" s="150">
        <v>2</v>
      </c>
    </row>
    <row r="22" spans="1:15" x14ac:dyDescent="0.35">
      <c r="A22" s="166"/>
      <c r="B22" s="128" t="s">
        <v>22</v>
      </c>
      <c r="C22" s="166">
        <v>40</v>
      </c>
      <c r="D22" s="150">
        <v>3.4</v>
      </c>
      <c r="E22" s="150">
        <v>0.5</v>
      </c>
      <c r="F22" s="150">
        <v>16</v>
      </c>
      <c r="G22" s="150">
        <v>80</v>
      </c>
      <c r="H22" s="150">
        <v>7.0000000000000007E-2</v>
      </c>
      <c r="I22" s="150">
        <v>0</v>
      </c>
      <c r="J22" s="150">
        <v>0</v>
      </c>
      <c r="K22" s="150">
        <v>0.5</v>
      </c>
      <c r="L22" s="150">
        <v>19</v>
      </c>
      <c r="M22" s="150">
        <v>62.8</v>
      </c>
      <c r="N22" s="150">
        <v>20</v>
      </c>
      <c r="O22" s="150">
        <v>1.5</v>
      </c>
    </row>
    <row r="23" spans="1:15" x14ac:dyDescent="0.35">
      <c r="A23" s="126">
        <v>338</v>
      </c>
      <c r="B23" s="104" t="s">
        <v>193</v>
      </c>
      <c r="C23" s="171">
        <v>200</v>
      </c>
      <c r="D23" s="171">
        <v>0.8</v>
      </c>
      <c r="E23" s="171">
        <v>0.8</v>
      </c>
      <c r="F23" s="171">
        <v>19.600000000000001</v>
      </c>
      <c r="G23" s="171">
        <v>94</v>
      </c>
      <c r="H23" s="171">
        <v>0.06</v>
      </c>
      <c r="I23" s="171">
        <v>20</v>
      </c>
      <c r="J23" s="171">
        <v>0</v>
      </c>
      <c r="K23" s="171">
        <v>0.4</v>
      </c>
      <c r="L23" s="171">
        <v>32</v>
      </c>
      <c r="M23" s="171">
        <v>22</v>
      </c>
      <c r="N23" s="171">
        <v>18</v>
      </c>
      <c r="O23" s="171">
        <v>4.4000000000000004</v>
      </c>
    </row>
    <row r="24" spans="1:15" x14ac:dyDescent="0.35">
      <c r="A24" s="13"/>
      <c r="B24" s="13"/>
      <c r="C24" s="13"/>
      <c r="D24" s="52">
        <f t="shared" ref="D24:O24" si="2">SUM(D16:D23)</f>
        <v>35.5</v>
      </c>
      <c r="E24" s="52">
        <f t="shared" si="2"/>
        <v>30</v>
      </c>
      <c r="F24" s="52">
        <f t="shared" si="2"/>
        <v>117</v>
      </c>
      <c r="G24" s="52">
        <f t="shared" si="2"/>
        <v>912</v>
      </c>
      <c r="H24" s="52">
        <f t="shared" si="2"/>
        <v>0.77</v>
      </c>
      <c r="I24" s="52">
        <f t="shared" si="2"/>
        <v>75</v>
      </c>
      <c r="J24" s="52">
        <f t="shared" si="2"/>
        <v>39.299999999999997</v>
      </c>
      <c r="K24" s="52">
        <f t="shared" si="2"/>
        <v>6.1000000000000005</v>
      </c>
      <c r="L24" s="52">
        <f t="shared" si="2"/>
        <v>225</v>
      </c>
      <c r="M24" s="52">
        <f t="shared" si="2"/>
        <v>498.8</v>
      </c>
      <c r="N24" s="52">
        <f t="shared" si="2"/>
        <v>168.1</v>
      </c>
      <c r="O24" s="52">
        <f t="shared" si="2"/>
        <v>16.200000000000003</v>
      </c>
    </row>
    <row r="25" spans="1:15" x14ac:dyDescent="0.35">
      <c r="A25" s="244" t="s">
        <v>27</v>
      </c>
      <c r="B25" s="244"/>
      <c r="C25" s="244"/>
      <c r="D25" s="244"/>
      <c r="E25" s="244"/>
      <c r="F25" s="244"/>
      <c r="G25" s="244"/>
      <c r="H25" s="13"/>
      <c r="I25" s="13"/>
      <c r="J25" s="13"/>
      <c r="K25" s="13"/>
      <c r="L25" s="13"/>
      <c r="M25" s="13"/>
      <c r="N25" s="13"/>
      <c r="O25" s="13"/>
    </row>
    <row r="26" spans="1:15" ht="42" customHeight="1" x14ac:dyDescent="0.35">
      <c r="A26" s="152" t="s">
        <v>73</v>
      </c>
      <c r="B26" s="102" t="s">
        <v>171</v>
      </c>
      <c r="C26" s="152">
        <v>270</v>
      </c>
      <c r="D26" s="101">
        <v>17</v>
      </c>
      <c r="E26" s="101">
        <v>14</v>
      </c>
      <c r="F26" s="101">
        <v>29</v>
      </c>
      <c r="G26" s="101">
        <v>311</v>
      </c>
      <c r="H26" s="101">
        <v>0.11</v>
      </c>
      <c r="I26" s="101">
        <v>24.2</v>
      </c>
      <c r="J26" s="101">
        <v>47.3</v>
      </c>
      <c r="K26" s="101">
        <v>0.9</v>
      </c>
      <c r="L26" s="101">
        <v>142</v>
      </c>
      <c r="M26" s="101">
        <v>218</v>
      </c>
      <c r="N26" s="101">
        <v>58.3</v>
      </c>
      <c r="O26" s="101">
        <v>2</v>
      </c>
    </row>
    <row r="27" spans="1:15" ht="62.25" customHeight="1" x14ac:dyDescent="0.35">
      <c r="A27" s="152">
        <v>50</v>
      </c>
      <c r="B27" s="92" t="s">
        <v>144</v>
      </c>
      <c r="C27" s="152">
        <v>100</v>
      </c>
      <c r="D27" s="101">
        <v>4.5999999999999996</v>
      </c>
      <c r="E27" s="101">
        <v>9.3000000000000007</v>
      </c>
      <c r="F27" s="101">
        <v>7.2</v>
      </c>
      <c r="G27" s="101">
        <v>131</v>
      </c>
      <c r="H27" s="101">
        <v>0.02</v>
      </c>
      <c r="I27" s="101">
        <v>5.7</v>
      </c>
      <c r="J27" s="101">
        <v>38.5</v>
      </c>
      <c r="K27" s="101">
        <v>2.2999999999999998</v>
      </c>
      <c r="L27" s="101">
        <v>161</v>
      </c>
      <c r="M27" s="101">
        <v>109</v>
      </c>
      <c r="N27" s="101">
        <v>22.9</v>
      </c>
      <c r="O27" s="101">
        <v>1.2</v>
      </c>
    </row>
    <row r="28" spans="1:15" x14ac:dyDescent="0.35">
      <c r="A28" s="168"/>
      <c r="B28" s="92" t="s">
        <v>141</v>
      </c>
      <c r="C28" s="168">
        <v>40</v>
      </c>
      <c r="D28" s="101">
        <v>2.6</v>
      </c>
      <c r="E28" s="101">
        <v>0.5</v>
      </c>
      <c r="F28" s="101">
        <v>13.3</v>
      </c>
      <c r="G28" s="101">
        <v>70</v>
      </c>
      <c r="H28" s="101">
        <v>7.0000000000000007E-2</v>
      </c>
      <c r="I28" s="101">
        <v>0</v>
      </c>
      <c r="J28" s="101">
        <v>0</v>
      </c>
      <c r="K28" s="101">
        <v>0.56000000000000005</v>
      </c>
      <c r="L28" s="101">
        <v>14</v>
      </c>
      <c r="M28" s="101">
        <v>63</v>
      </c>
      <c r="N28" s="101">
        <v>18.8</v>
      </c>
      <c r="O28" s="101">
        <v>1.5</v>
      </c>
    </row>
    <row r="29" spans="1:15" ht="23.25" customHeight="1" x14ac:dyDescent="0.35">
      <c r="A29" s="168"/>
      <c r="B29" s="92" t="s">
        <v>22</v>
      </c>
      <c r="C29" s="168">
        <v>40</v>
      </c>
      <c r="D29" s="101">
        <v>3.4</v>
      </c>
      <c r="E29" s="101">
        <v>0.5</v>
      </c>
      <c r="F29" s="101">
        <v>16</v>
      </c>
      <c r="G29" s="101">
        <v>80</v>
      </c>
      <c r="H29" s="101">
        <v>7.0000000000000007E-2</v>
      </c>
      <c r="I29" s="101">
        <v>0</v>
      </c>
      <c r="J29" s="101">
        <v>0</v>
      </c>
      <c r="K29" s="101">
        <v>0.56000000000000005</v>
      </c>
      <c r="L29" s="101">
        <v>19</v>
      </c>
      <c r="M29" s="101">
        <v>63</v>
      </c>
      <c r="N29" s="101">
        <v>19.600000000000001</v>
      </c>
      <c r="O29" s="101">
        <v>1.5</v>
      </c>
    </row>
    <row r="30" spans="1:15" ht="36" customHeight="1" x14ac:dyDescent="0.35">
      <c r="A30" s="163">
        <v>376</v>
      </c>
      <c r="B30" s="92" t="s">
        <v>20</v>
      </c>
      <c r="C30" s="163" t="s">
        <v>19</v>
      </c>
      <c r="D30" s="101">
        <v>7.0000000000000007E-2</v>
      </c>
      <c r="E30" s="101">
        <v>0.02</v>
      </c>
      <c r="F30" s="101">
        <v>15</v>
      </c>
      <c r="G30" s="101">
        <v>60</v>
      </c>
      <c r="H30" s="101">
        <v>0</v>
      </c>
      <c r="I30" s="101">
        <v>0.03</v>
      </c>
      <c r="J30" s="101">
        <v>0</v>
      </c>
      <c r="K30" s="101">
        <v>0</v>
      </c>
      <c r="L30" s="101">
        <v>11</v>
      </c>
      <c r="M30" s="101">
        <v>2.8</v>
      </c>
      <c r="N30" s="101">
        <v>1.4</v>
      </c>
      <c r="O30" s="101">
        <v>0.2</v>
      </c>
    </row>
    <row r="31" spans="1:15" x14ac:dyDescent="0.35">
      <c r="A31" s="13"/>
      <c r="B31" s="13"/>
      <c r="C31" s="13"/>
      <c r="D31" s="52">
        <f>D26+D27+D28+D29+D30</f>
        <v>27.67</v>
      </c>
      <c r="E31" s="52">
        <f t="shared" ref="E31:O31" si="3">E26+E27+E28+E29+E30</f>
        <v>24.32</v>
      </c>
      <c r="F31" s="52">
        <f t="shared" si="3"/>
        <v>80.5</v>
      </c>
      <c r="G31" s="52">
        <f t="shared" si="3"/>
        <v>652</v>
      </c>
      <c r="H31" s="52">
        <f t="shared" si="3"/>
        <v>0.27</v>
      </c>
      <c r="I31" s="52">
        <f t="shared" si="3"/>
        <v>29.93</v>
      </c>
      <c r="J31" s="52">
        <f t="shared" si="3"/>
        <v>85.8</v>
      </c>
      <c r="K31" s="52">
        <f t="shared" si="3"/>
        <v>4.32</v>
      </c>
      <c r="L31" s="52">
        <f t="shared" si="3"/>
        <v>347</v>
      </c>
      <c r="M31" s="52">
        <f t="shared" si="3"/>
        <v>455.8</v>
      </c>
      <c r="N31" s="52">
        <f t="shared" si="3"/>
        <v>121</v>
      </c>
      <c r="O31" s="52">
        <f t="shared" si="3"/>
        <v>6.4</v>
      </c>
    </row>
    <row r="32" spans="1:15" x14ac:dyDescent="0.35">
      <c r="A32" s="244" t="s">
        <v>32</v>
      </c>
      <c r="B32" s="244"/>
      <c r="C32" s="244"/>
      <c r="D32" s="244"/>
      <c r="E32" s="244"/>
      <c r="F32" s="244"/>
      <c r="G32" s="244"/>
      <c r="H32" s="13"/>
      <c r="I32" s="13"/>
      <c r="J32" s="13"/>
      <c r="K32" s="13"/>
      <c r="L32" s="13"/>
      <c r="M32" s="13"/>
      <c r="N32" s="13"/>
      <c r="O32" s="13"/>
    </row>
    <row r="33" spans="1:15" ht="39" customHeight="1" x14ac:dyDescent="0.35">
      <c r="A33" s="39">
        <v>386</v>
      </c>
      <c r="B33" s="40" t="s">
        <v>85</v>
      </c>
      <c r="C33" s="39">
        <v>200</v>
      </c>
      <c r="D33" s="41">
        <v>5.8</v>
      </c>
      <c r="E33" s="41">
        <v>5</v>
      </c>
      <c r="F33" s="41">
        <v>8.4</v>
      </c>
      <c r="G33" s="41">
        <v>102</v>
      </c>
      <c r="H33" s="41">
        <v>0.04</v>
      </c>
      <c r="I33" s="41">
        <v>0.6</v>
      </c>
      <c r="J33" s="41">
        <v>40</v>
      </c>
      <c r="K33" s="41">
        <v>0</v>
      </c>
      <c r="L33" s="41">
        <v>248</v>
      </c>
      <c r="M33" s="41">
        <v>184</v>
      </c>
      <c r="N33" s="41">
        <v>28</v>
      </c>
      <c r="O33" s="41">
        <v>0.2</v>
      </c>
    </row>
    <row r="34" spans="1:15" x14ac:dyDescent="0.35">
      <c r="A34" s="13"/>
      <c r="B34" s="13"/>
      <c r="C34" s="13"/>
      <c r="D34" s="52">
        <f t="shared" ref="D34:O34" si="4">SUM(D33)</f>
        <v>5.8</v>
      </c>
      <c r="E34" s="52">
        <f t="shared" si="4"/>
        <v>5</v>
      </c>
      <c r="F34" s="52">
        <f t="shared" si="4"/>
        <v>8.4</v>
      </c>
      <c r="G34" s="52">
        <f t="shared" si="4"/>
        <v>102</v>
      </c>
      <c r="H34" s="52">
        <f t="shared" si="4"/>
        <v>0.04</v>
      </c>
      <c r="I34" s="52">
        <f t="shared" si="4"/>
        <v>0.6</v>
      </c>
      <c r="J34" s="52">
        <f t="shared" si="4"/>
        <v>40</v>
      </c>
      <c r="K34" s="52">
        <f t="shared" si="4"/>
        <v>0</v>
      </c>
      <c r="L34" s="52">
        <f t="shared" si="4"/>
        <v>248</v>
      </c>
      <c r="M34" s="52">
        <f t="shared" si="4"/>
        <v>184</v>
      </c>
      <c r="N34" s="52">
        <f t="shared" si="4"/>
        <v>28</v>
      </c>
      <c r="O34" s="52">
        <f t="shared" si="4"/>
        <v>0.2</v>
      </c>
    </row>
    <row r="35" spans="1:15" x14ac:dyDescent="0.35">
      <c r="A35" s="13"/>
      <c r="B35" s="13"/>
      <c r="C35" s="13"/>
      <c r="D35" s="52">
        <f t="shared" ref="D35:O35" si="5">D10+D24+D14+D31+D34</f>
        <v>102.45</v>
      </c>
      <c r="E35" s="52">
        <f t="shared" si="5"/>
        <v>102.27000000000001</v>
      </c>
      <c r="F35" s="52">
        <f t="shared" si="5"/>
        <v>315.43</v>
      </c>
      <c r="G35" s="52">
        <f t="shared" si="5"/>
        <v>2642</v>
      </c>
      <c r="H35" s="52">
        <f t="shared" si="5"/>
        <v>1.4300000000000002</v>
      </c>
      <c r="I35" s="52">
        <f t="shared" si="5"/>
        <v>106.93</v>
      </c>
      <c r="J35" s="52">
        <f t="shared" si="5"/>
        <v>561.12</v>
      </c>
      <c r="K35" s="52">
        <f t="shared" si="5"/>
        <v>12.530000000000001</v>
      </c>
      <c r="L35" s="52">
        <f t="shared" si="5"/>
        <v>1384.6999999999998</v>
      </c>
      <c r="M35" s="52">
        <f t="shared" si="5"/>
        <v>1748.1999999999998</v>
      </c>
      <c r="N35" s="52">
        <f t="shared" si="5"/>
        <v>410.59999999999997</v>
      </c>
      <c r="O35" s="52">
        <f t="shared" si="5"/>
        <v>28.52</v>
      </c>
    </row>
    <row r="36" spans="1:15" x14ac:dyDescent="0.35">
      <c r="A36" s="3"/>
      <c r="B36" s="3"/>
      <c r="C36" s="3"/>
      <c r="D36" s="3"/>
      <c r="E36" s="3"/>
      <c r="F36" s="3"/>
      <c r="G36" s="3"/>
      <c r="H36" s="3" t="s">
        <v>96</v>
      </c>
      <c r="I36" s="33"/>
      <c r="J36" s="33"/>
      <c r="K36" s="33"/>
      <c r="L36" s="33"/>
      <c r="M36" s="33"/>
      <c r="N36" s="33"/>
      <c r="O36" s="33"/>
    </row>
    <row r="37" spans="1:15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</sheetData>
  <mergeCells count="13">
    <mergeCell ref="A32:G32"/>
    <mergeCell ref="A25:G25"/>
    <mergeCell ref="A11:G11"/>
    <mergeCell ref="L1:O1"/>
    <mergeCell ref="A4:G4"/>
    <mergeCell ref="A15:G15"/>
    <mergeCell ref="A1:A2"/>
    <mergeCell ref="B1:B2"/>
    <mergeCell ref="C1:C2"/>
    <mergeCell ref="D1:F1"/>
    <mergeCell ref="G1:G2"/>
    <mergeCell ref="H1:K1"/>
    <mergeCell ref="A3:O3"/>
  </mergeCells>
  <phoneticPr fontId="9" type="noConversion"/>
  <pageMargins left="0.59055118110236227" right="0.15748031496062992" top="0.74803149606299213" bottom="0.74803149606299213" header="0.31496062992125984" footer="0.31496062992125984"/>
  <pageSetup paperSize="9" scale="6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Лист1</vt:lpstr>
      <vt:lpstr>Понедельник</vt:lpstr>
      <vt:lpstr>Вторник</vt:lpstr>
      <vt:lpstr>Среда</vt:lpstr>
      <vt:lpstr>Четверг</vt:lpstr>
      <vt:lpstr>пятница</vt:lpstr>
      <vt:lpstr> суббота</vt:lpstr>
      <vt:lpstr>Воскресенье</vt:lpstr>
      <vt:lpstr>Понедельник2</vt:lpstr>
      <vt:lpstr>Вториник2</vt:lpstr>
      <vt:lpstr>Среда2</vt:lpstr>
      <vt:lpstr>четверг2</vt:lpstr>
      <vt:lpstr>Пятница2</vt:lpstr>
      <vt:lpstr>Суббота2</vt:lpstr>
      <vt:lpstr>Воскресенье2</vt:lpstr>
      <vt:lpstr>Приложение</vt:lpstr>
      <vt:lpstr>Пятница2!_GoBack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Зарина</cp:lastModifiedBy>
  <cp:lastPrinted>2020-08-14T11:08:41Z</cp:lastPrinted>
  <dcterms:created xsi:type="dcterms:W3CDTF">2015-08-21T10:28:16Z</dcterms:created>
  <dcterms:modified xsi:type="dcterms:W3CDTF">2020-08-26T10:06:32Z</dcterms:modified>
</cp:coreProperties>
</file>